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00" yWindow="120" windowWidth="18135" windowHeight="11880"/>
  </bookViews>
  <sheets>
    <sheet name="f" sheetId="4" r:id="rId1"/>
  </sheets>
  <calcPr calcId="125725"/>
</workbook>
</file>

<file path=xl/calcChain.xml><?xml version="1.0" encoding="utf-8"?>
<calcChain xmlns="http://schemas.openxmlformats.org/spreadsheetml/2006/main">
  <c r="G196" i="4"/>
  <c r="H196"/>
  <c r="M196"/>
  <c r="M195"/>
  <c r="H195"/>
  <c r="G195"/>
  <c r="M194"/>
  <c r="H194"/>
  <c r="G194"/>
  <c r="M193"/>
  <c r="H193"/>
  <c r="G193"/>
  <c r="M192"/>
  <c r="H192"/>
  <c r="G192"/>
  <c r="M191"/>
  <c r="H191"/>
  <c r="G191"/>
  <c r="M190"/>
  <c r="H190"/>
  <c r="G190"/>
  <c r="M189"/>
  <c r="H189"/>
  <c r="G189"/>
  <c r="M188"/>
  <c r="H188"/>
  <c r="G188"/>
  <c r="M187"/>
  <c r="H187"/>
  <c r="G187"/>
  <c r="M186"/>
  <c r="H186"/>
  <c r="G186"/>
  <c r="M185"/>
  <c r="H185"/>
  <c r="G185"/>
  <c r="M184"/>
  <c r="H184"/>
  <c r="G184"/>
  <c r="M183"/>
  <c r="H183"/>
  <c r="G183"/>
  <c r="M182"/>
  <c r="H182"/>
  <c r="G182"/>
  <c r="M181"/>
  <c r="H181"/>
  <c r="G181"/>
  <c r="M180"/>
  <c r="H180"/>
  <c r="G180"/>
  <c r="M179"/>
  <c r="H179"/>
  <c r="G179"/>
  <c r="M178"/>
  <c r="H178"/>
  <c r="G178"/>
  <c r="M177"/>
  <c r="H177"/>
  <c r="G177"/>
  <c r="M176"/>
  <c r="H176"/>
  <c r="G176"/>
  <c r="M175"/>
  <c r="H175"/>
  <c r="G175"/>
  <c r="M174"/>
  <c r="H174"/>
  <c r="G174"/>
  <c r="M173"/>
  <c r="H173"/>
  <c r="G173"/>
  <c r="M172"/>
  <c r="H172"/>
  <c r="G172"/>
  <c r="M171"/>
  <c r="H171"/>
  <c r="G171"/>
  <c r="M170"/>
  <c r="H170"/>
  <c r="G170"/>
  <c r="M169"/>
  <c r="N170" s="1"/>
  <c r="H169"/>
  <c r="G169"/>
  <c r="M168"/>
  <c r="H168"/>
  <c r="G168"/>
  <c r="M167"/>
  <c r="N168" s="1"/>
  <c r="H167"/>
  <c r="G167"/>
  <c r="M166"/>
  <c r="H166"/>
  <c r="G166"/>
  <c r="M165"/>
  <c r="H165"/>
  <c r="G165"/>
  <c r="M164"/>
  <c r="H164"/>
  <c r="G164"/>
  <c r="M163"/>
  <c r="H163"/>
  <c r="G163"/>
  <c r="M162"/>
  <c r="H162"/>
  <c r="G162"/>
  <c r="M161"/>
  <c r="H161"/>
  <c r="G161"/>
  <c r="M160"/>
  <c r="H160"/>
  <c r="G160"/>
  <c r="M159"/>
  <c r="H159"/>
  <c r="G159"/>
  <c r="M158"/>
  <c r="H158"/>
  <c r="G158"/>
  <c r="M157"/>
  <c r="N158" s="1"/>
  <c r="H157"/>
  <c r="G157"/>
  <c r="M156"/>
  <c r="H156"/>
  <c r="G156"/>
  <c r="M155"/>
  <c r="N156" s="1"/>
  <c r="H155"/>
  <c r="G155"/>
  <c r="M154"/>
  <c r="H154"/>
  <c r="G154"/>
  <c r="M153"/>
  <c r="H153"/>
  <c r="G153"/>
  <c r="M152"/>
  <c r="H152"/>
  <c r="G152"/>
  <c r="M151"/>
  <c r="N152" s="1"/>
  <c r="H151"/>
  <c r="G151"/>
  <c r="M150"/>
  <c r="H150"/>
  <c r="G150"/>
  <c r="M149"/>
  <c r="N150" s="1"/>
  <c r="H149"/>
  <c r="G149"/>
  <c r="M148"/>
  <c r="H148"/>
  <c r="G148"/>
  <c r="M147"/>
  <c r="H147"/>
  <c r="G147"/>
  <c r="M146"/>
  <c r="H146"/>
  <c r="G146"/>
  <c r="M145"/>
  <c r="H145"/>
  <c r="G145"/>
  <c r="M144"/>
  <c r="H144"/>
  <c r="G144"/>
  <c r="M143"/>
  <c r="N144" s="1"/>
  <c r="H143"/>
  <c r="G143"/>
  <c r="M142"/>
  <c r="H142"/>
  <c r="G142"/>
  <c r="M141"/>
  <c r="N142" s="1"/>
  <c r="H141"/>
  <c r="G141"/>
  <c r="M140"/>
  <c r="H140"/>
  <c r="G140"/>
  <c r="M139"/>
  <c r="H139"/>
  <c r="G139"/>
  <c r="M138"/>
  <c r="H138"/>
  <c r="G138"/>
  <c r="M137"/>
  <c r="N138" s="1"/>
  <c r="H137"/>
  <c r="G137"/>
  <c r="M136"/>
  <c r="H136"/>
  <c r="G136"/>
  <c r="M135"/>
  <c r="H135"/>
  <c r="G135"/>
  <c r="M134"/>
  <c r="H134"/>
  <c r="G134"/>
  <c r="M133"/>
  <c r="H133"/>
  <c r="G133"/>
  <c r="M132"/>
  <c r="H132"/>
  <c r="G132"/>
  <c r="M131"/>
  <c r="H131"/>
  <c r="G131"/>
  <c r="M130"/>
  <c r="H130"/>
  <c r="G130"/>
  <c r="M129"/>
  <c r="H129"/>
  <c r="G129"/>
  <c r="M128"/>
  <c r="H128"/>
  <c r="G128"/>
  <c r="M127"/>
  <c r="H127"/>
  <c r="G127"/>
  <c r="M126"/>
  <c r="H126"/>
  <c r="G126"/>
  <c r="M125"/>
  <c r="H125"/>
  <c r="G125"/>
  <c r="M124"/>
  <c r="H124"/>
  <c r="G124"/>
  <c r="M123"/>
  <c r="N124" s="1"/>
  <c r="H123"/>
  <c r="G123"/>
  <c r="M122"/>
  <c r="H122"/>
  <c r="G122"/>
  <c r="M121"/>
  <c r="H121"/>
  <c r="G121"/>
  <c r="M120"/>
  <c r="H120"/>
  <c r="G120"/>
  <c r="M119"/>
  <c r="H119"/>
  <c r="G119"/>
  <c r="M118"/>
  <c r="H118"/>
  <c r="G118"/>
  <c r="M117"/>
  <c r="N118" s="1"/>
  <c r="H117"/>
  <c r="G117"/>
  <c r="M116"/>
  <c r="H116"/>
  <c r="G116"/>
  <c r="M115"/>
  <c r="H115"/>
  <c r="G115"/>
  <c r="M114"/>
  <c r="H114"/>
  <c r="G114"/>
  <c r="M113"/>
  <c r="N114" s="1"/>
  <c r="H113"/>
  <c r="G113"/>
  <c r="M112"/>
  <c r="H112"/>
  <c r="G112"/>
  <c r="M111"/>
  <c r="H111"/>
  <c r="G111"/>
  <c r="M110"/>
  <c r="H110"/>
  <c r="G110"/>
  <c r="M109"/>
  <c r="H109"/>
  <c r="G109"/>
  <c r="M108"/>
  <c r="H108"/>
  <c r="G108"/>
  <c r="M107"/>
  <c r="H107"/>
  <c r="G107"/>
  <c r="M106"/>
  <c r="H106"/>
  <c r="G106"/>
  <c r="M105"/>
  <c r="H105"/>
  <c r="G105"/>
  <c r="M104"/>
  <c r="H104"/>
  <c r="G104"/>
  <c r="M103"/>
  <c r="H103"/>
  <c r="G103"/>
  <c r="M102"/>
  <c r="H102"/>
  <c r="G102"/>
  <c r="M101"/>
  <c r="H101"/>
  <c r="G101"/>
  <c r="M100"/>
  <c r="H100"/>
  <c r="G100"/>
  <c r="M99"/>
  <c r="H99"/>
  <c r="G99"/>
  <c r="M98"/>
  <c r="H98"/>
  <c r="G98"/>
  <c r="M97"/>
  <c r="H97"/>
  <c r="G97"/>
  <c r="M96"/>
  <c r="H96"/>
  <c r="G96"/>
  <c r="M95"/>
  <c r="H95"/>
  <c r="G95"/>
  <c r="M94"/>
  <c r="H94"/>
  <c r="G94"/>
  <c r="M93"/>
  <c r="H93"/>
  <c r="G93"/>
  <c r="M92"/>
  <c r="H92"/>
  <c r="G92"/>
  <c r="M91"/>
  <c r="H91"/>
  <c r="G91"/>
  <c r="M90"/>
  <c r="H90"/>
  <c r="G90"/>
  <c r="M89"/>
  <c r="H89"/>
  <c r="G89"/>
  <c r="M88"/>
  <c r="H88"/>
  <c r="G88"/>
  <c r="M87"/>
  <c r="H87"/>
  <c r="G87"/>
  <c r="M86"/>
  <c r="H86"/>
  <c r="G86"/>
  <c r="M85"/>
  <c r="H85"/>
  <c r="G85"/>
  <c r="M84"/>
  <c r="H84"/>
  <c r="G84"/>
  <c r="M83"/>
  <c r="N84" s="1"/>
  <c r="H83"/>
  <c r="G83"/>
  <c r="M82"/>
  <c r="H82"/>
  <c r="T181" s="1"/>
  <c r="G82"/>
  <c r="M81"/>
  <c r="H81"/>
  <c r="G81"/>
  <c r="M80"/>
  <c r="H80"/>
  <c r="G80"/>
  <c r="M79"/>
  <c r="H79"/>
  <c r="G79"/>
  <c r="M78"/>
  <c r="H78"/>
  <c r="G78"/>
  <c r="M77"/>
  <c r="H77"/>
  <c r="G77"/>
  <c r="M76"/>
  <c r="H76"/>
  <c r="G76"/>
  <c r="M75"/>
  <c r="H75"/>
  <c r="G75"/>
  <c r="M74"/>
  <c r="H74"/>
  <c r="G74"/>
  <c r="M73"/>
  <c r="H73"/>
  <c r="G73"/>
  <c r="M72"/>
  <c r="H72"/>
  <c r="G72"/>
  <c r="M71"/>
  <c r="H71"/>
  <c r="G71"/>
  <c r="M70"/>
  <c r="H70"/>
  <c r="G70"/>
  <c r="M69"/>
  <c r="H69"/>
  <c r="G69"/>
  <c r="M68"/>
  <c r="H68"/>
  <c r="G68"/>
  <c r="M67"/>
  <c r="H67"/>
  <c r="G67"/>
  <c r="M66"/>
  <c r="H66"/>
  <c r="G66"/>
  <c r="M65"/>
  <c r="H65"/>
  <c r="G65"/>
  <c r="M64"/>
  <c r="H64"/>
  <c r="G64"/>
  <c r="M63"/>
  <c r="H63"/>
  <c r="G63"/>
  <c r="M62"/>
  <c r="H62"/>
  <c r="G62"/>
  <c r="M61"/>
  <c r="H61"/>
  <c r="G61"/>
  <c r="M60"/>
  <c r="H60"/>
  <c r="G60"/>
  <c r="M59"/>
  <c r="H59"/>
  <c r="G59"/>
  <c r="M58"/>
  <c r="H58"/>
  <c r="G58"/>
  <c r="M57"/>
  <c r="N58" s="1"/>
  <c r="H57"/>
  <c r="G57"/>
  <c r="M56"/>
  <c r="H56"/>
  <c r="G56"/>
  <c r="M55"/>
  <c r="H55"/>
  <c r="G55"/>
  <c r="M54"/>
  <c r="H54"/>
  <c r="G54"/>
  <c r="M53"/>
  <c r="N54" s="1"/>
  <c r="N55" s="1"/>
  <c r="N56" s="1"/>
  <c r="N57" s="1"/>
  <c r="H53"/>
  <c r="G53"/>
  <c r="M52"/>
  <c r="H52"/>
  <c r="G52"/>
  <c r="M51"/>
  <c r="H51"/>
  <c r="G51"/>
  <c r="M50"/>
  <c r="H50"/>
  <c r="G50"/>
  <c r="M49"/>
  <c r="H49"/>
  <c r="G49"/>
  <c r="M48"/>
  <c r="H48"/>
  <c r="G48"/>
  <c r="M47"/>
  <c r="H47"/>
  <c r="G47"/>
  <c r="M46"/>
  <c r="H46"/>
  <c r="G46"/>
  <c r="M45"/>
  <c r="H45"/>
  <c r="G45"/>
  <c r="M44"/>
  <c r="H44"/>
  <c r="G44"/>
  <c r="M43"/>
  <c r="H43"/>
  <c r="G43"/>
  <c r="M42"/>
  <c r="H42"/>
  <c r="G42"/>
  <c r="M41"/>
  <c r="H41"/>
  <c r="G41"/>
  <c r="M40"/>
  <c r="H40"/>
  <c r="G40"/>
  <c r="M39"/>
  <c r="H39"/>
  <c r="G39"/>
  <c r="M38"/>
  <c r="H38"/>
  <c r="G38"/>
  <c r="M37"/>
  <c r="H37"/>
  <c r="G37"/>
  <c r="M36"/>
  <c r="H36"/>
  <c r="G36"/>
  <c r="M35"/>
  <c r="H35"/>
  <c r="G35"/>
  <c r="M34"/>
  <c r="H34"/>
  <c r="G34"/>
  <c r="M33"/>
  <c r="H33"/>
  <c r="G33"/>
  <c r="M32"/>
  <c r="H32"/>
  <c r="G32"/>
  <c r="M31"/>
  <c r="H31"/>
  <c r="G31"/>
  <c r="M30"/>
  <c r="H30"/>
  <c r="G30"/>
  <c r="M29"/>
  <c r="H29"/>
  <c r="G29"/>
  <c r="M28"/>
  <c r="H28"/>
  <c r="G28"/>
  <c r="M27"/>
  <c r="H27"/>
  <c r="G27"/>
  <c r="M26"/>
  <c r="H26"/>
  <c r="G26"/>
  <c r="M25"/>
  <c r="N26" s="1"/>
  <c r="H25"/>
  <c r="G25"/>
  <c r="M24"/>
  <c r="H24"/>
  <c r="G24"/>
  <c r="M23"/>
  <c r="H23"/>
  <c r="G23"/>
  <c r="M22"/>
  <c r="H22"/>
  <c r="G22"/>
  <c r="M21"/>
  <c r="N21" s="1"/>
  <c r="N22" s="1"/>
  <c r="H21"/>
  <c r="G21"/>
  <c r="M20"/>
  <c r="H20"/>
  <c r="G20"/>
  <c r="M19"/>
  <c r="H19"/>
  <c r="G19"/>
  <c r="M18"/>
  <c r="H18"/>
  <c r="G18"/>
  <c r="M17"/>
  <c r="N18" s="1"/>
  <c r="H17"/>
  <c r="G17"/>
  <c r="M16"/>
  <c r="H16"/>
  <c r="G16"/>
  <c r="M15"/>
  <c r="H15"/>
  <c r="G15"/>
  <c r="M14"/>
  <c r="H14"/>
  <c r="G14"/>
  <c r="M13"/>
  <c r="H13"/>
  <c r="G13"/>
  <c r="M12"/>
  <c r="H12"/>
  <c r="G12"/>
  <c r="M11"/>
  <c r="H11"/>
  <c r="G11"/>
  <c r="M10"/>
  <c r="H10"/>
  <c r="G10"/>
  <c r="M9"/>
  <c r="H9"/>
  <c r="G9"/>
  <c r="M8"/>
  <c r="H8"/>
  <c r="G8"/>
  <c r="M7"/>
  <c r="H7"/>
  <c r="G7"/>
  <c r="M6"/>
  <c r="H6"/>
  <c r="G6"/>
  <c r="M5"/>
  <c r="H5"/>
  <c r="G5"/>
  <c r="M4"/>
  <c r="H4"/>
  <c r="G4"/>
  <c r="H3"/>
  <c r="G3"/>
  <c r="N71" l="1"/>
  <c r="I5"/>
  <c r="N8"/>
  <c r="N9" s="1"/>
  <c r="N59"/>
  <c r="N61"/>
  <c r="N62" s="1"/>
  <c r="N68"/>
  <c r="N69" s="1"/>
  <c r="O69" s="1"/>
  <c r="N81"/>
  <c r="T196"/>
  <c r="N178"/>
  <c r="N24"/>
  <c r="N25" s="1"/>
  <c r="O25" s="1"/>
  <c r="N60"/>
  <c r="N77"/>
  <c r="N91"/>
  <c r="N96"/>
  <c r="N19"/>
  <c r="N20" s="1"/>
  <c r="O20" s="1"/>
  <c r="N27"/>
  <c r="O27" s="1"/>
  <c r="N40"/>
  <c r="N45"/>
  <c r="N49"/>
  <c r="N97"/>
  <c r="O97" s="1"/>
  <c r="N70"/>
  <c r="O70" s="1"/>
  <c r="N92"/>
  <c r="O92" s="1"/>
  <c r="N15"/>
  <c r="N41"/>
  <c r="O41" s="1"/>
  <c r="T166"/>
  <c r="T168"/>
  <c r="T170"/>
  <c r="T172"/>
  <c r="T174"/>
  <c r="T176"/>
  <c r="T178"/>
  <c r="J5"/>
  <c r="N36"/>
  <c r="T179"/>
  <c r="T165"/>
  <c r="T167"/>
  <c r="T169"/>
  <c r="T171"/>
  <c r="T173"/>
  <c r="T175"/>
  <c r="T177"/>
  <c r="N179"/>
  <c r="N180" s="1"/>
  <c r="O180" s="1"/>
  <c r="N184"/>
  <c r="N194"/>
  <c r="N10"/>
  <c r="O10" s="1"/>
  <c r="O9"/>
  <c r="N23"/>
  <c r="O23" s="1"/>
  <c r="O22"/>
  <c r="J6"/>
  <c r="K5"/>
  <c r="L5" s="1"/>
  <c r="N37"/>
  <c r="O37" s="1"/>
  <c r="I6"/>
  <c r="I7" s="1"/>
  <c r="I8" s="1"/>
  <c r="I9" s="1"/>
  <c r="I10" s="1"/>
  <c r="I11" s="1"/>
  <c r="I12" s="1"/>
  <c r="I13" s="1"/>
  <c r="I14" s="1"/>
  <c r="I15" s="1"/>
  <c r="I16" s="1"/>
  <c r="I17" s="1"/>
  <c r="I18" s="1"/>
  <c r="I19" s="1"/>
  <c r="I20" s="1"/>
  <c r="I21" s="1"/>
  <c r="I22" s="1"/>
  <c r="I23" s="1"/>
  <c r="I24" s="1"/>
  <c r="I25" s="1"/>
  <c r="I26" s="1"/>
  <c r="I27" s="1"/>
  <c r="I28" s="1"/>
  <c r="I29" s="1"/>
  <c r="I30" s="1"/>
  <c r="I31" s="1"/>
  <c r="I32" s="1"/>
  <c r="I33" s="1"/>
  <c r="I34" s="1"/>
  <c r="I35" s="1"/>
  <c r="I36" s="1"/>
  <c r="I37" s="1"/>
  <c r="I38" s="1"/>
  <c r="I39" s="1"/>
  <c r="I40" s="1"/>
  <c r="I41" s="1"/>
  <c r="I42" s="1"/>
  <c r="I43" s="1"/>
  <c r="I44" s="1"/>
  <c r="I45" s="1"/>
  <c r="I46" s="1"/>
  <c r="I47" s="1"/>
  <c r="I48" s="1"/>
  <c r="I49" s="1"/>
  <c r="I50" s="1"/>
  <c r="I51" s="1"/>
  <c r="I52" s="1"/>
  <c r="I53" s="1"/>
  <c r="I54" s="1"/>
  <c r="I55" s="1"/>
  <c r="I56" s="1"/>
  <c r="I57" s="1"/>
  <c r="I58" s="1"/>
  <c r="I59" s="1"/>
  <c r="I60" s="1"/>
  <c r="I61" s="1"/>
  <c r="I62" s="1"/>
  <c r="I63" s="1"/>
  <c r="I64" s="1"/>
  <c r="I65" s="1"/>
  <c r="I66" s="1"/>
  <c r="I67" s="1"/>
  <c r="I68" s="1"/>
  <c r="I69" s="1"/>
  <c r="I70" s="1"/>
  <c r="I71" s="1"/>
  <c r="I72" s="1"/>
  <c r="I73" s="1"/>
  <c r="I74" s="1"/>
  <c r="I75" s="1"/>
  <c r="I76" s="1"/>
  <c r="I77" s="1"/>
  <c r="I78" s="1"/>
  <c r="I79" s="1"/>
  <c r="I80" s="1"/>
  <c r="I81" s="1"/>
  <c r="I82" s="1"/>
  <c r="I83" s="1"/>
  <c r="I84" s="1"/>
  <c r="I85" s="1"/>
  <c r="I86" s="1"/>
  <c r="I87" s="1"/>
  <c r="I88" s="1"/>
  <c r="I89" s="1"/>
  <c r="I90" s="1"/>
  <c r="I91" s="1"/>
  <c r="I92" s="1"/>
  <c r="I93" s="1"/>
  <c r="I94" s="1"/>
  <c r="I95" s="1"/>
  <c r="I96" s="1"/>
  <c r="I97" s="1"/>
  <c r="I98" s="1"/>
  <c r="I99" s="1"/>
  <c r="I100" s="1"/>
  <c r="I101" s="1"/>
  <c r="I102" s="1"/>
  <c r="I103" s="1"/>
  <c r="I104" s="1"/>
  <c r="I105" s="1"/>
  <c r="I106" s="1"/>
  <c r="I107" s="1"/>
  <c r="I108" s="1"/>
  <c r="I109" s="1"/>
  <c r="I110" s="1"/>
  <c r="I111" s="1"/>
  <c r="I112" s="1"/>
  <c r="I113" s="1"/>
  <c r="I114" s="1"/>
  <c r="I115" s="1"/>
  <c r="I116" s="1"/>
  <c r="I117" s="1"/>
  <c r="I118" s="1"/>
  <c r="I119" s="1"/>
  <c r="I120" s="1"/>
  <c r="I121" s="1"/>
  <c r="I122" s="1"/>
  <c r="I123" s="1"/>
  <c r="I124" s="1"/>
  <c r="I125" s="1"/>
  <c r="I126" s="1"/>
  <c r="I127" s="1"/>
  <c r="I128" s="1"/>
  <c r="I129" s="1"/>
  <c r="I130" s="1"/>
  <c r="I131" s="1"/>
  <c r="I132" s="1"/>
  <c r="I133" s="1"/>
  <c r="I134" s="1"/>
  <c r="I135" s="1"/>
  <c r="I136" s="1"/>
  <c r="I137" s="1"/>
  <c r="I138" s="1"/>
  <c r="I139" s="1"/>
  <c r="I140" s="1"/>
  <c r="I141" s="1"/>
  <c r="I142" s="1"/>
  <c r="I143" s="1"/>
  <c r="I144" s="1"/>
  <c r="I145" s="1"/>
  <c r="I146" s="1"/>
  <c r="I147" s="1"/>
  <c r="I148" s="1"/>
  <c r="I149" s="1"/>
  <c r="I150" s="1"/>
  <c r="I151" s="1"/>
  <c r="I152" s="1"/>
  <c r="I153" s="1"/>
  <c r="I154" s="1"/>
  <c r="I155" s="1"/>
  <c r="I156" s="1"/>
  <c r="I157" s="1"/>
  <c r="I158" s="1"/>
  <c r="I159" s="1"/>
  <c r="I160" s="1"/>
  <c r="I161" s="1"/>
  <c r="I162" s="1"/>
  <c r="I163" s="1"/>
  <c r="I164" s="1"/>
  <c r="I165" s="1"/>
  <c r="I166" s="1"/>
  <c r="I167" s="1"/>
  <c r="I168" s="1"/>
  <c r="I169" s="1"/>
  <c r="I170" s="1"/>
  <c r="I171" s="1"/>
  <c r="I172" s="1"/>
  <c r="I173" s="1"/>
  <c r="I174" s="1"/>
  <c r="I175" s="1"/>
  <c r="I176" s="1"/>
  <c r="I177" s="1"/>
  <c r="I178" s="1"/>
  <c r="I179" s="1"/>
  <c r="I180" s="1"/>
  <c r="I181" s="1"/>
  <c r="I182" s="1"/>
  <c r="I183" s="1"/>
  <c r="I184" s="1"/>
  <c r="I185" s="1"/>
  <c r="I186" s="1"/>
  <c r="I187" s="1"/>
  <c r="I188" s="1"/>
  <c r="I189" s="1"/>
  <c r="I190" s="1"/>
  <c r="I191" s="1"/>
  <c r="I192" s="1"/>
  <c r="I193" s="1"/>
  <c r="I194" s="1"/>
  <c r="I195" s="1"/>
  <c r="I196" s="1"/>
  <c r="N4"/>
  <c r="N5" s="1"/>
  <c r="O19"/>
  <c r="O21"/>
  <c r="O24"/>
  <c r="N44"/>
  <c r="N46"/>
  <c r="O46" s="1"/>
  <c r="N50"/>
  <c r="O50" s="1"/>
  <c r="O55"/>
  <c r="O56"/>
  <c r="O57"/>
  <c r="O58"/>
  <c r="O59"/>
  <c r="O60"/>
  <c r="O61"/>
  <c r="O62"/>
  <c r="N63"/>
  <c r="T102"/>
  <c r="T104"/>
  <c r="T106"/>
  <c r="T108"/>
  <c r="T110"/>
  <c r="T112"/>
  <c r="T114"/>
  <c r="T116"/>
  <c r="T118"/>
  <c r="T120"/>
  <c r="T122"/>
  <c r="T124"/>
  <c r="T126"/>
  <c r="T128"/>
  <c r="T130"/>
  <c r="T132"/>
  <c r="T134"/>
  <c r="T136"/>
  <c r="T138"/>
  <c r="T140"/>
  <c r="T142"/>
  <c r="T144"/>
  <c r="T146"/>
  <c r="T148"/>
  <c r="T150"/>
  <c r="T152"/>
  <c r="T154"/>
  <c r="T156"/>
  <c r="T158"/>
  <c r="T160"/>
  <c r="T162"/>
  <c r="T164"/>
  <c r="O179"/>
  <c r="N47"/>
  <c r="O47" s="1"/>
  <c r="N51"/>
  <c r="O51" s="1"/>
  <c r="T103"/>
  <c r="T105"/>
  <c r="T107"/>
  <c r="T109"/>
  <c r="T111"/>
  <c r="T113"/>
  <c r="T115"/>
  <c r="T117"/>
  <c r="T119"/>
  <c r="T121"/>
  <c r="T123"/>
  <c r="T125"/>
  <c r="T127"/>
  <c r="T129"/>
  <c r="T131"/>
  <c r="T133"/>
  <c r="T135"/>
  <c r="T137"/>
  <c r="T139"/>
  <c r="T141"/>
  <c r="T143"/>
  <c r="T145"/>
  <c r="T147"/>
  <c r="T149"/>
  <c r="T151"/>
  <c r="T153"/>
  <c r="T155"/>
  <c r="T157"/>
  <c r="T159"/>
  <c r="T161"/>
  <c r="T163"/>
  <c r="N183"/>
  <c r="N72"/>
  <c r="N78"/>
  <c r="N82"/>
  <c r="N85"/>
  <c r="N93"/>
  <c r="O93" s="1"/>
  <c r="N98"/>
  <c r="O98" s="1"/>
  <c r="N103"/>
  <c r="N109"/>
  <c r="N110" s="1"/>
  <c r="N111" s="1"/>
  <c r="N113"/>
  <c r="N115"/>
  <c r="O115" s="1"/>
  <c r="N117"/>
  <c r="N119"/>
  <c r="O119" s="1"/>
  <c r="N121"/>
  <c r="N123"/>
  <c r="N125"/>
  <c r="O125" s="1"/>
  <c r="N127"/>
  <c r="N128" s="1"/>
  <c r="N129"/>
  <c r="N133"/>
  <c r="N139"/>
  <c r="O139" s="1"/>
  <c r="N143"/>
  <c r="O143" s="1"/>
  <c r="N145"/>
  <c r="O145" s="1"/>
  <c r="N151"/>
  <c r="O151" s="1"/>
  <c r="N153"/>
  <c r="O153" s="1"/>
  <c r="N155"/>
  <c r="N157"/>
  <c r="O157" s="1"/>
  <c r="N159"/>
  <c r="O159" s="1"/>
  <c r="N161"/>
  <c r="N169"/>
  <c r="O169" s="1"/>
  <c r="N171"/>
  <c r="O171" s="1"/>
  <c r="N173"/>
  <c r="N175"/>
  <c r="N181"/>
  <c r="T184"/>
  <c r="T186"/>
  <c r="T188"/>
  <c r="T190"/>
  <c r="T192"/>
  <c r="T194"/>
  <c r="T180"/>
  <c r="T182"/>
  <c r="T183"/>
  <c r="O184"/>
  <c r="T185"/>
  <c r="T187"/>
  <c r="T189"/>
  <c r="T191"/>
  <c r="T193"/>
  <c r="T195"/>
  <c r="N185"/>
  <c r="O185" s="1"/>
  <c r="N195"/>
  <c r="O195" s="1"/>
  <c r="O71" l="1"/>
  <c r="N28"/>
  <c r="O28" s="1"/>
  <c r="O26"/>
  <c r="O181"/>
  <c r="N196"/>
  <c r="O196" s="1"/>
  <c r="O111"/>
  <c r="N112"/>
  <c r="N146"/>
  <c r="N147" s="1"/>
  <c r="O147" s="1"/>
  <c r="N120"/>
  <c r="N99"/>
  <c r="N100" s="1"/>
  <c r="N16"/>
  <c r="N11"/>
  <c r="N94"/>
  <c r="N95" s="1"/>
  <c r="O95" s="1"/>
  <c r="N38"/>
  <c r="N29"/>
  <c r="O129"/>
  <c r="O121"/>
  <c r="O113"/>
  <c r="N182"/>
  <c r="O183" s="1"/>
  <c r="N122"/>
  <c r="O123" s="1"/>
  <c r="N42"/>
  <c r="N6"/>
  <c r="O5"/>
  <c r="O82"/>
  <c r="N83"/>
  <c r="O72"/>
  <c r="N73"/>
  <c r="N190"/>
  <c r="N186"/>
  <c r="O96"/>
  <c r="N176"/>
  <c r="N174"/>
  <c r="O174" s="1"/>
  <c r="N172"/>
  <c r="O172" s="1"/>
  <c r="O170"/>
  <c r="N166"/>
  <c r="N162"/>
  <c r="O158"/>
  <c r="N154"/>
  <c r="O154" s="1"/>
  <c r="O146"/>
  <c r="N134"/>
  <c r="N130"/>
  <c r="N126"/>
  <c r="O126" s="1"/>
  <c r="O122"/>
  <c r="O118"/>
  <c r="O114"/>
  <c r="O110"/>
  <c r="O99"/>
  <c r="O94"/>
  <c r="N52"/>
  <c r="N48"/>
  <c r="O85"/>
  <c r="N86"/>
  <c r="O78"/>
  <c r="N79"/>
  <c r="O63"/>
  <c r="N64"/>
  <c r="J7"/>
  <c r="K6"/>
  <c r="L6" s="1"/>
  <c r="N192"/>
  <c r="O182"/>
  <c r="N160"/>
  <c r="O160" s="1"/>
  <c r="O156"/>
  <c r="O152"/>
  <c r="N148"/>
  <c r="O144"/>
  <c r="N140"/>
  <c r="O128"/>
  <c r="O124"/>
  <c r="O120"/>
  <c r="N116"/>
  <c r="O116" s="1"/>
  <c r="O112"/>
  <c r="N104"/>
  <c r="O45"/>
  <c r="N167" l="1"/>
  <c r="O168" s="1"/>
  <c r="N191"/>
  <c r="N43"/>
  <c r="O42"/>
  <c r="N39"/>
  <c r="O38"/>
  <c r="N12"/>
  <c r="O11"/>
  <c r="O100"/>
  <c r="N101"/>
  <c r="O162"/>
  <c r="N163"/>
  <c r="N164" s="1"/>
  <c r="N30"/>
  <c r="O29"/>
  <c r="N17"/>
  <c r="O16"/>
  <c r="O104"/>
  <c r="N105"/>
  <c r="O140"/>
  <c r="N141"/>
  <c r="O148"/>
  <c r="N149"/>
  <c r="O192"/>
  <c r="N193"/>
  <c r="J8"/>
  <c r="K7"/>
  <c r="L7" s="1"/>
  <c r="O52"/>
  <c r="N53"/>
  <c r="O130"/>
  <c r="N131"/>
  <c r="O176"/>
  <c r="N177"/>
  <c r="O186"/>
  <c r="N187"/>
  <c r="N7"/>
  <c r="O6"/>
  <c r="O127"/>
  <c r="O155"/>
  <c r="O163"/>
  <c r="O173"/>
  <c r="O191"/>
  <c r="O64"/>
  <c r="N65"/>
  <c r="N66" s="1"/>
  <c r="N67" s="1"/>
  <c r="O79"/>
  <c r="N80"/>
  <c r="O86"/>
  <c r="N87"/>
  <c r="O48"/>
  <c r="O49"/>
  <c r="O134"/>
  <c r="N135"/>
  <c r="N136" s="1"/>
  <c r="N137" s="1"/>
  <c r="O73"/>
  <c r="N74"/>
  <c r="N75" s="1"/>
  <c r="N76" s="1"/>
  <c r="O83"/>
  <c r="O84"/>
  <c r="P6"/>
  <c r="Q6"/>
  <c r="R6" s="1"/>
  <c r="S6" s="1"/>
  <c r="O117"/>
  <c r="O161"/>
  <c r="O167"/>
  <c r="O175"/>
  <c r="O76" l="1"/>
  <c r="O77"/>
  <c r="O137"/>
  <c r="O138"/>
  <c r="O67"/>
  <c r="O68"/>
  <c r="O17"/>
  <c r="O18"/>
  <c r="O30"/>
  <c r="N31"/>
  <c r="N13"/>
  <c r="O12"/>
  <c r="O39"/>
  <c r="O40"/>
  <c r="O43"/>
  <c r="O44"/>
  <c r="N165"/>
  <c r="O164"/>
  <c r="O101"/>
  <c r="N102"/>
  <c r="O74"/>
  <c r="O75"/>
  <c r="O135"/>
  <c r="O136"/>
  <c r="O87"/>
  <c r="N88"/>
  <c r="O80"/>
  <c r="O81"/>
  <c r="O65"/>
  <c r="O66"/>
  <c r="O7"/>
  <c r="O8"/>
  <c r="J9"/>
  <c r="K8"/>
  <c r="L8" s="1"/>
  <c r="O187"/>
  <c r="N188"/>
  <c r="N189" s="1"/>
  <c r="O190" s="1"/>
  <c r="O177"/>
  <c r="O178"/>
  <c r="O131"/>
  <c r="N132"/>
  <c r="O53"/>
  <c r="O54"/>
  <c r="O193"/>
  <c r="O194"/>
  <c r="O149"/>
  <c r="O150"/>
  <c r="O141"/>
  <c r="O142"/>
  <c r="O105"/>
  <c r="N106"/>
  <c r="O165" l="1"/>
  <c r="O166"/>
  <c r="O13"/>
  <c r="N14"/>
  <c r="O102"/>
  <c r="O103"/>
  <c r="N32"/>
  <c r="O31"/>
  <c r="J10"/>
  <c r="K9"/>
  <c r="L9" s="1"/>
  <c r="P7"/>
  <c r="Q7"/>
  <c r="O106"/>
  <c r="N107"/>
  <c r="N108" s="1"/>
  <c r="O109" s="1"/>
  <c r="O132"/>
  <c r="O133"/>
  <c r="O188"/>
  <c r="O189"/>
  <c r="P8"/>
  <c r="P9" s="1"/>
  <c r="P10" s="1"/>
  <c r="P11" s="1"/>
  <c r="P12" s="1"/>
  <c r="P13" s="1"/>
  <c r="Q8"/>
  <c r="O88"/>
  <c r="N89"/>
  <c r="N90" s="1"/>
  <c r="O91" s="1"/>
  <c r="R7" l="1"/>
  <c r="S7" s="1"/>
  <c r="O32"/>
  <c r="N33"/>
  <c r="O14"/>
  <c r="P14" s="1"/>
  <c r="O15"/>
  <c r="J11"/>
  <c r="K10"/>
  <c r="L10" s="1"/>
  <c r="O89"/>
  <c r="O90"/>
  <c r="R8"/>
  <c r="S8" s="1"/>
  <c r="Q9"/>
  <c r="O107"/>
  <c r="O108"/>
  <c r="P15" l="1"/>
  <c r="P16" s="1"/>
  <c r="P17" s="1"/>
  <c r="P18" s="1"/>
  <c r="P19" s="1"/>
  <c r="P20" s="1"/>
  <c r="P21" s="1"/>
  <c r="P22" s="1"/>
  <c r="P23" s="1"/>
  <c r="P24" s="1"/>
  <c r="P25" s="1"/>
  <c r="P26" s="1"/>
  <c r="P27" s="1"/>
  <c r="P28" s="1"/>
  <c r="P29" s="1"/>
  <c r="P30" s="1"/>
  <c r="P31" s="1"/>
  <c r="P32" s="1"/>
  <c r="O33"/>
  <c r="N34"/>
  <c r="J12"/>
  <c r="K11"/>
  <c r="L11" s="1"/>
  <c r="R9"/>
  <c r="S9" s="1"/>
  <c r="Q10"/>
  <c r="P33" l="1"/>
  <c r="O34"/>
  <c r="N35"/>
  <c r="J13"/>
  <c r="K12"/>
  <c r="L12" s="1"/>
  <c r="R10"/>
  <c r="S10" s="1"/>
  <c r="Q11"/>
  <c r="P34" l="1"/>
  <c r="O35"/>
  <c r="O36"/>
  <c r="J14"/>
  <c r="K13"/>
  <c r="L13" s="1"/>
  <c r="R11"/>
  <c r="S11" s="1"/>
  <c r="Q12"/>
  <c r="P35" l="1"/>
  <c r="P36" s="1"/>
  <c r="P37" s="1"/>
  <c r="P38" s="1"/>
  <c r="P39" s="1"/>
  <c r="P40" s="1"/>
  <c r="P41" s="1"/>
  <c r="P42" s="1"/>
  <c r="P43" s="1"/>
  <c r="P44" s="1"/>
  <c r="P45" s="1"/>
  <c r="P46" s="1"/>
  <c r="P47" s="1"/>
  <c r="P48" s="1"/>
  <c r="P49" s="1"/>
  <c r="P50" s="1"/>
  <c r="P51" s="1"/>
  <c r="P52" s="1"/>
  <c r="P53" s="1"/>
  <c r="P54" s="1"/>
  <c r="P55" s="1"/>
  <c r="P56" s="1"/>
  <c r="P57" s="1"/>
  <c r="P58" s="1"/>
  <c r="P59" s="1"/>
  <c r="P60" s="1"/>
  <c r="P61" s="1"/>
  <c r="P62" s="1"/>
  <c r="P63" s="1"/>
  <c r="P64" s="1"/>
  <c r="P65" s="1"/>
  <c r="P66" s="1"/>
  <c r="P67" s="1"/>
  <c r="P68" s="1"/>
  <c r="P69" s="1"/>
  <c r="P70" s="1"/>
  <c r="P71" s="1"/>
  <c r="P72" s="1"/>
  <c r="P73" s="1"/>
  <c r="P74" s="1"/>
  <c r="P75" s="1"/>
  <c r="P76" s="1"/>
  <c r="P77" s="1"/>
  <c r="P78" s="1"/>
  <c r="P79" s="1"/>
  <c r="P80" s="1"/>
  <c r="P81" s="1"/>
  <c r="P82" s="1"/>
  <c r="P83" s="1"/>
  <c r="P84" s="1"/>
  <c r="P85" s="1"/>
  <c r="P86" s="1"/>
  <c r="P87" s="1"/>
  <c r="P88" s="1"/>
  <c r="P89" s="1"/>
  <c r="P90" s="1"/>
  <c r="P91" s="1"/>
  <c r="P92" s="1"/>
  <c r="P93" s="1"/>
  <c r="P94" s="1"/>
  <c r="P95" s="1"/>
  <c r="P96" s="1"/>
  <c r="P97" s="1"/>
  <c r="P98" s="1"/>
  <c r="P99" s="1"/>
  <c r="P100" s="1"/>
  <c r="P101" s="1"/>
  <c r="P102" s="1"/>
  <c r="P103" s="1"/>
  <c r="P104" s="1"/>
  <c r="P105" s="1"/>
  <c r="P106" s="1"/>
  <c r="P107" s="1"/>
  <c r="P108" s="1"/>
  <c r="P109" s="1"/>
  <c r="P110" s="1"/>
  <c r="P111" s="1"/>
  <c r="P112" s="1"/>
  <c r="P113" s="1"/>
  <c r="P114" s="1"/>
  <c r="P115" s="1"/>
  <c r="P116" s="1"/>
  <c r="P117" s="1"/>
  <c r="P118" s="1"/>
  <c r="P119" s="1"/>
  <c r="P120" s="1"/>
  <c r="P121" s="1"/>
  <c r="P122" s="1"/>
  <c r="P123" s="1"/>
  <c r="P124" s="1"/>
  <c r="P125" s="1"/>
  <c r="P126" s="1"/>
  <c r="P127" s="1"/>
  <c r="P128" s="1"/>
  <c r="P129" s="1"/>
  <c r="P130" s="1"/>
  <c r="P131" s="1"/>
  <c r="P132" s="1"/>
  <c r="P133" s="1"/>
  <c r="P134" s="1"/>
  <c r="P135" s="1"/>
  <c r="P136" s="1"/>
  <c r="P137" s="1"/>
  <c r="P138" s="1"/>
  <c r="P139" s="1"/>
  <c r="P140" s="1"/>
  <c r="P141" s="1"/>
  <c r="P142" s="1"/>
  <c r="P143" s="1"/>
  <c r="P144" s="1"/>
  <c r="P145" s="1"/>
  <c r="P146" s="1"/>
  <c r="P147" s="1"/>
  <c r="P148" s="1"/>
  <c r="P149" s="1"/>
  <c r="P150" s="1"/>
  <c r="P151" s="1"/>
  <c r="P152" s="1"/>
  <c r="P153" s="1"/>
  <c r="P154" s="1"/>
  <c r="P155" s="1"/>
  <c r="P156" s="1"/>
  <c r="P157" s="1"/>
  <c r="P158" s="1"/>
  <c r="P159" s="1"/>
  <c r="P160" s="1"/>
  <c r="P161" s="1"/>
  <c r="P162" s="1"/>
  <c r="P163" s="1"/>
  <c r="P164" s="1"/>
  <c r="P165" s="1"/>
  <c r="P166" s="1"/>
  <c r="P167" s="1"/>
  <c r="P168" s="1"/>
  <c r="P169" s="1"/>
  <c r="P170" s="1"/>
  <c r="P171" s="1"/>
  <c r="P172" s="1"/>
  <c r="P173" s="1"/>
  <c r="P174" s="1"/>
  <c r="P175" s="1"/>
  <c r="P176" s="1"/>
  <c r="P177" s="1"/>
  <c r="P178" s="1"/>
  <c r="P179" s="1"/>
  <c r="P180" s="1"/>
  <c r="P181" s="1"/>
  <c r="P182" s="1"/>
  <c r="P183" s="1"/>
  <c r="P184" s="1"/>
  <c r="P185" s="1"/>
  <c r="P186" s="1"/>
  <c r="P187" s="1"/>
  <c r="P188" s="1"/>
  <c r="P189" s="1"/>
  <c r="P190" s="1"/>
  <c r="P191" s="1"/>
  <c r="P192" s="1"/>
  <c r="P193" s="1"/>
  <c r="P194" s="1"/>
  <c r="P195" s="1"/>
  <c r="P196" s="1"/>
  <c r="J15"/>
  <c r="K14"/>
  <c r="L14" s="1"/>
  <c r="R12"/>
  <c r="S12" s="1"/>
  <c r="Q13"/>
  <c r="J16" l="1"/>
  <c r="K15"/>
  <c r="L15" s="1"/>
  <c r="R13"/>
  <c r="S13" s="1"/>
  <c r="Q14"/>
  <c r="J17" l="1"/>
  <c r="K16"/>
  <c r="L16" s="1"/>
  <c r="R14"/>
  <c r="S14" s="1"/>
  <c r="Q15"/>
  <c r="J18" l="1"/>
  <c r="K17"/>
  <c r="L17" s="1"/>
  <c r="R15"/>
  <c r="S15" s="1"/>
  <c r="Q16"/>
  <c r="J19" l="1"/>
  <c r="K18"/>
  <c r="L18" s="1"/>
  <c r="R16"/>
  <c r="S16" s="1"/>
  <c r="Q17"/>
  <c r="J20" l="1"/>
  <c r="K19"/>
  <c r="L19" s="1"/>
  <c r="R17"/>
  <c r="S17" s="1"/>
  <c r="Q18"/>
  <c r="J21" l="1"/>
  <c r="K20"/>
  <c r="L20" s="1"/>
  <c r="R18"/>
  <c r="S18" s="1"/>
  <c r="Q19"/>
  <c r="J22" l="1"/>
  <c r="K21"/>
  <c r="L21" s="1"/>
  <c r="R19"/>
  <c r="S19" s="1"/>
  <c r="Q20"/>
  <c r="J23" l="1"/>
  <c r="K22"/>
  <c r="L22" s="1"/>
  <c r="R20"/>
  <c r="S20" s="1"/>
  <c r="Q21"/>
  <c r="J24" l="1"/>
  <c r="K23"/>
  <c r="L23" s="1"/>
  <c r="R21"/>
  <c r="S21" s="1"/>
  <c r="Q22"/>
  <c r="J25" l="1"/>
  <c r="K24"/>
  <c r="L24" s="1"/>
  <c r="R22"/>
  <c r="S22" s="1"/>
  <c r="Q23"/>
  <c r="J26" l="1"/>
  <c r="K25"/>
  <c r="L25" s="1"/>
  <c r="R23"/>
  <c r="S23" s="1"/>
  <c r="Q24"/>
  <c r="J27" l="1"/>
  <c r="K26"/>
  <c r="L26" s="1"/>
  <c r="R24"/>
  <c r="S24" s="1"/>
  <c r="Q25"/>
  <c r="J28" l="1"/>
  <c r="K27"/>
  <c r="L27" s="1"/>
  <c r="R25"/>
  <c r="S25" s="1"/>
  <c r="Q26"/>
  <c r="J29" l="1"/>
  <c r="K28"/>
  <c r="L28" s="1"/>
  <c r="R26"/>
  <c r="S26" s="1"/>
  <c r="Q27"/>
  <c r="J30" l="1"/>
  <c r="K29"/>
  <c r="L29" s="1"/>
  <c r="R27"/>
  <c r="S27" s="1"/>
  <c r="Q28"/>
  <c r="J31" l="1"/>
  <c r="K30"/>
  <c r="L30" s="1"/>
  <c r="R28"/>
  <c r="S28" s="1"/>
  <c r="Q29"/>
  <c r="J32" l="1"/>
  <c r="K31"/>
  <c r="L31" s="1"/>
  <c r="R29"/>
  <c r="S29" s="1"/>
  <c r="Q30"/>
  <c r="J33" l="1"/>
  <c r="K32"/>
  <c r="L32" s="1"/>
  <c r="R30"/>
  <c r="S30" s="1"/>
  <c r="Q31"/>
  <c r="J34" l="1"/>
  <c r="K33"/>
  <c r="L33" s="1"/>
  <c r="R31"/>
  <c r="S31" s="1"/>
  <c r="Q32"/>
  <c r="J35" l="1"/>
  <c r="K34"/>
  <c r="L34" s="1"/>
  <c r="R32"/>
  <c r="S32" s="1"/>
  <c r="Q33"/>
  <c r="J36" l="1"/>
  <c r="K35"/>
  <c r="L35" s="1"/>
  <c r="R33"/>
  <c r="S33" s="1"/>
  <c r="Q34"/>
  <c r="K36" l="1"/>
  <c r="L36" s="1"/>
  <c r="J37"/>
  <c r="R34"/>
  <c r="S34" s="1"/>
  <c r="Q35"/>
  <c r="R35" l="1"/>
  <c r="S35" s="1"/>
  <c r="Q36"/>
  <c r="K37"/>
  <c r="L37" s="1"/>
  <c r="J38"/>
  <c r="K38" l="1"/>
  <c r="L38" s="1"/>
  <c r="J39"/>
  <c r="R36"/>
  <c r="S36" s="1"/>
  <c r="Q37"/>
  <c r="R37" l="1"/>
  <c r="S37" s="1"/>
  <c r="Q38"/>
  <c r="K39"/>
  <c r="L39" s="1"/>
  <c r="J40"/>
  <c r="K40" l="1"/>
  <c r="L40" s="1"/>
  <c r="J41"/>
  <c r="R38"/>
  <c r="S38" s="1"/>
  <c r="Q39"/>
  <c r="R39" l="1"/>
  <c r="S39" s="1"/>
  <c r="Q40"/>
  <c r="K41"/>
  <c r="L41" s="1"/>
  <c r="J42"/>
  <c r="K42" l="1"/>
  <c r="L42" s="1"/>
  <c r="J43"/>
  <c r="R40"/>
  <c r="S40" s="1"/>
  <c r="Q41"/>
  <c r="R41" l="1"/>
  <c r="S41" s="1"/>
  <c r="Q42"/>
  <c r="J44"/>
  <c r="K43"/>
  <c r="L43" s="1"/>
  <c r="K44" l="1"/>
  <c r="L44" s="1"/>
  <c r="J45"/>
  <c r="R42"/>
  <c r="S42" s="1"/>
  <c r="Q43"/>
  <c r="R43" l="1"/>
  <c r="S43" s="1"/>
  <c r="Q44"/>
  <c r="J46"/>
  <c r="K45"/>
  <c r="L45" s="1"/>
  <c r="K46" l="1"/>
  <c r="L46" s="1"/>
  <c r="J47"/>
  <c r="R44"/>
  <c r="S44" s="1"/>
  <c r="Q45"/>
  <c r="R45" l="1"/>
  <c r="S45" s="1"/>
  <c r="Q46"/>
  <c r="J48"/>
  <c r="K47"/>
  <c r="L47" s="1"/>
  <c r="K48" l="1"/>
  <c r="L48" s="1"/>
  <c r="J49"/>
  <c r="R46"/>
  <c r="S46" s="1"/>
  <c r="Q47"/>
  <c r="R47" l="1"/>
  <c r="S47" s="1"/>
  <c r="Q48"/>
  <c r="J50"/>
  <c r="K49"/>
  <c r="L49" s="1"/>
  <c r="K50" l="1"/>
  <c r="L50" s="1"/>
  <c r="J51"/>
  <c r="R48"/>
  <c r="S48" s="1"/>
  <c r="Q49"/>
  <c r="R49" l="1"/>
  <c r="S49" s="1"/>
  <c r="Q50"/>
  <c r="J52"/>
  <c r="K51"/>
  <c r="L51" s="1"/>
  <c r="K52" l="1"/>
  <c r="L52" s="1"/>
  <c r="J53"/>
  <c r="R50"/>
  <c r="S50" s="1"/>
  <c r="Q51"/>
  <c r="R51" l="1"/>
  <c r="S51" s="1"/>
  <c r="Q52"/>
  <c r="K53"/>
  <c r="L53" s="1"/>
  <c r="J54"/>
  <c r="K54" l="1"/>
  <c r="L54" s="1"/>
  <c r="J55"/>
  <c r="R52"/>
  <c r="S52" s="1"/>
  <c r="Q53"/>
  <c r="R53" l="1"/>
  <c r="S53" s="1"/>
  <c r="Q54"/>
  <c r="K55"/>
  <c r="L55" s="1"/>
  <c r="J56"/>
  <c r="K56" l="1"/>
  <c r="L56" s="1"/>
  <c r="J57"/>
  <c r="R54"/>
  <c r="S54" s="1"/>
  <c r="Q55"/>
  <c r="R55" l="1"/>
  <c r="S55" s="1"/>
  <c r="Q56"/>
  <c r="K57"/>
  <c r="L57" s="1"/>
  <c r="J58"/>
  <c r="K58" l="1"/>
  <c r="L58" s="1"/>
  <c r="J59"/>
  <c r="R56"/>
  <c r="S56" s="1"/>
  <c r="Q57"/>
  <c r="R57" l="1"/>
  <c r="S57" s="1"/>
  <c r="Q58"/>
  <c r="K59"/>
  <c r="L59" s="1"/>
  <c r="J60"/>
  <c r="K60" l="1"/>
  <c r="L60" s="1"/>
  <c r="J61"/>
  <c r="R58"/>
  <c r="S58" s="1"/>
  <c r="Q59"/>
  <c r="R59" l="1"/>
  <c r="S59" s="1"/>
  <c r="Q60"/>
  <c r="K61"/>
  <c r="L61" s="1"/>
  <c r="J62"/>
  <c r="K62" l="1"/>
  <c r="L62" s="1"/>
  <c r="J63"/>
  <c r="R60"/>
  <c r="S60" s="1"/>
  <c r="Q61"/>
  <c r="R61" l="1"/>
  <c r="S61" s="1"/>
  <c r="Q62"/>
  <c r="K63"/>
  <c r="L63" s="1"/>
  <c r="J64"/>
  <c r="K64" l="1"/>
  <c r="L64" s="1"/>
  <c r="J65"/>
  <c r="R62"/>
  <c r="S62" s="1"/>
  <c r="Q63"/>
  <c r="R63" l="1"/>
  <c r="S63" s="1"/>
  <c r="Q64"/>
  <c r="K65"/>
  <c r="L65" s="1"/>
  <c r="J66"/>
  <c r="K66" l="1"/>
  <c r="L66" s="1"/>
  <c r="J67"/>
  <c r="R64"/>
  <c r="S64" s="1"/>
  <c r="Q65"/>
  <c r="R65" l="1"/>
  <c r="S65" s="1"/>
  <c r="Q66"/>
  <c r="K67"/>
  <c r="L67" s="1"/>
  <c r="J68"/>
  <c r="K68" l="1"/>
  <c r="L68" s="1"/>
  <c r="J69"/>
  <c r="R66"/>
  <c r="S66" s="1"/>
  <c r="Q67"/>
  <c r="R67" l="1"/>
  <c r="S67" s="1"/>
  <c r="Q68"/>
  <c r="K69"/>
  <c r="L69" s="1"/>
  <c r="J70"/>
  <c r="K70" l="1"/>
  <c r="L70" s="1"/>
  <c r="J71"/>
  <c r="R68"/>
  <c r="S68" s="1"/>
  <c r="Q69"/>
  <c r="R69" l="1"/>
  <c r="S69" s="1"/>
  <c r="Q70"/>
  <c r="K71"/>
  <c r="L71" s="1"/>
  <c r="J72"/>
  <c r="K72" l="1"/>
  <c r="L72" s="1"/>
  <c r="J73"/>
  <c r="R70"/>
  <c r="S70" s="1"/>
  <c r="Q71"/>
  <c r="R71" l="1"/>
  <c r="S71" s="1"/>
  <c r="Q72"/>
  <c r="K73"/>
  <c r="L73" s="1"/>
  <c r="J74"/>
  <c r="K74" l="1"/>
  <c r="L74" s="1"/>
  <c r="J75"/>
  <c r="R72"/>
  <c r="S72" s="1"/>
  <c r="Q73"/>
  <c r="R73" l="1"/>
  <c r="S73" s="1"/>
  <c r="Q74"/>
  <c r="K75"/>
  <c r="L75" s="1"/>
  <c r="J76"/>
  <c r="K76" l="1"/>
  <c r="L76" s="1"/>
  <c r="J77"/>
  <c r="R74"/>
  <c r="S74" s="1"/>
  <c r="Q75"/>
  <c r="R75" l="1"/>
  <c r="S75" s="1"/>
  <c r="Q76"/>
  <c r="K77"/>
  <c r="L77" s="1"/>
  <c r="J78"/>
  <c r="K78" l="1"/>
  <c r="L78" s="1"/>
  <c r="J79"/>
  <c r="R76"/>
  <c r="S76" s="1"/>
  <c r="Q77"/>
  <c r="R77" l="1"/>
  <c r="S77" s="1"/>
  <c r="Q78"/>
  <c r="K79"/>
  <c r="L79" s="1"/>
  <c r="J80"/>
  <c r="K80" l="1"/>
  <c r="L80" s="1"/>
  <c r="J81"/>
  <c r="R78"/>
  <c r="S78" s="1"/>
  <c r="Q79"/>
  <c r="R79" l="1"/>
  <c r="S79" s="1"/>
  <c r="Q80"/>
  <c r="K81"/>
  <c r="L81" s="1"/>
  <c r="J82"/>
  <c r="K82" l="1"/>
  <c r="L82" s="1"/>
  <c r="J83"/>
  <c r="R80"/>
  <c r="S80" s="1"/>
  <c r="Q81"/>
  <c r="R81" l="1"/>
  <c r="S81" s="1"/>
  <c r="Q82"/>
  <c r="K83"/>
  <c r="L83" s="1"/>
  <c r="J84"/>
  <c r="K84" l="1"/>
  <c r="L84" s="1"/>
  <c r="J85"/>
  <c r="R82"/>
  <c r="S82" s="1"/>
  <c r="Q83"/>
  <c r="R83" l="1"/>
  <c r="S83" s="1"/>
  <c r="Q84"/>
  <c r="K85"/>
  <c r="L85" s="1"/>
  <c r="J86"/>
  <c r="K86" l="1"/>
  <c r="L86" s="1"/>
  <c r="J87"/>
  <c r="R84"/>
  <c r="S84" s="1"/>
  <c r="Q85"/>
  <c r="R85" l="1"/>
  <c r="S85" s="1"/>
  <c r="Q86"/>
  <c r="K87"/>
  <c r="L87" s="1"/>
  <c r="J88"/>
  <c r="K88" l="1"/>
  <c r="L88" s="1"/>
  <c r="J89"/>
  <c r="R86"/>
  <c r="S86" s="1"/>
  <c r="Q87"/>
  <c r="R87" l="1"/>
  <c r="S87" s="1"/>
  <c r="Q88"/>
  <c r="K89"/>
  <c r="L89" s="1"/>
  <c r="J90"/>
  <c r="K90" l="1"/>
  <c r="L90" s="1"/>
  <c r="J91"/>
  <c r="R88"/>
  <c r="S88" s="1"/>
  <c r="Q89"/>
  <c r="R89" l="1"/>
  <c r="S89" s="1"/>
  <c r="Q90"/>
  <c r="K91"/>
  <c r="L91" s="1"/>
  <c r="J92"/>
  <c r="K92" l="1"/>
  <c r="L92" s="1"/>
  <c r="J93"/>
  <c r="R90"/>
  <c r="S90" s="1"/>
  <c r="Q91"/>
  <c r="R91" l="1"/>
  <c r="S91" s="1"/>
  <c r="Q92"/>
  <c r="K93"/>
  <c r="L93" s="1"/>
  <c r="J94"/>
  <c r="K94" l="1"/>
  <c r="L94" s="1"/>
  <c r="J95"/>
  <c r="R92"/>
  <c r="S92" s="1"/>
  <c r="Q93"/>
  <c r="R93" l="1"/>
  <c r="S93" s="1"/>
  <c r="Q94"/>
  <c r="K95"/>
  <c r="L95" s="1"/>
  <c r="J96"/>
  <c r="K96" l="1"/>
  <c r="L96" s="1"/>
  <c r="J97"/>
  <c r="R94"/>
  <c r="S94" s="1"/>
  <c r="Q95"/>
  <c r="R95" l="1"/>
  <c r="S95" s="1"/>
  <c r="Q96"/>
  <c r="K97"/>
  <c r="L97" s="1"/>
  <c r="J98"/>
  <c r="K98" l="1"/>
  <c r="L98" s="1"/>
  <c r="J99"/>
  <c r="R96"/>
  <c r="S96" s="1"/>
  <c r="Q97"/>
  <c r="R97" l="1"/>
  <c r="S97" s="1"/>
  <c r="Q98"/>
  <c r="K99"/>
  <c r="L99" s="1"/>
  <c r="J100"/>
  <c r="K100" l="1"/>
  <c r="L100" s="1"/>
  <c r="J101"/>
  <c r="R98"/>
  <c r="S98" s="1"/>
  <c r="Q99"/>
  <c r="R99" l="1"/>
  <c r="S99" s="1"/>
  <c r="Q100"/>
  <c r="J102"/>
  <c r="K101"/>
  <c r="L101" s="1"/>
  <c r="K102" l="1"/>
  <c r="L102" s="1"/>
  <c r="J103"/>
  <c r="R100"/>
  <c r="S100" s="1"/>
  <c r="Q101"/>
  <c r="R101" l="1"/>
  <c r="S101" s="1"/>
  <c r="Q102"/>
  <c r="J104"/>
  <c r="K103"/>
  <c r="L103" s="1"/>
  <c r="R102" l="1"/>
  <c r="S102" s="1"/>
  <c r="U102" s="1"/>
  <c r="F102" s="1"/>
  <c r="Q103"/>
  <c r="K104"/>
  <c r="L104" s="1"/>
  <c r="J105"/>
  <c r="J106" l="1"/>
  <c r="K105"/>
  <c r="L105" s="1"/>
  <c r="R103"/>
  <c r="S103" s="1"/>
  <c r="U103" s="1"/>
  <c r="F103" s="1"/>
  <c r="Q104"/>
  <c r="R104" l="1"/>
  <c r="S104" s="1"/>
  <c r="U104" s="1"/>
  <c r="F104" s="1"/>
  <c r="Q105"/>
  <c r="K106"/>
  <c r="L106" s="1"/>
  <c r="J107"/>
  <c r="R105" l="1"/>
  <c r="S105" s="1"/>
  <c r="U105" s="1"/>
  <c r="F105" s="1"/>
  <c r="Q106"/>
  <c r="J108"/>
  <c r="K107"/>
  <c r="L107" s="1"/>
  <c r="K108" l="1"/>
  <c r="L108" s="1"/>
  <c r="J109"/>
  <c r="R106"/>
  <c r="S106" s="1"/>
  <c r="U106" s="1"/>
  <c r="F106" s="1"/>
  <c r="Q107"/>
  <c r="R107" l="1"/>
  <c r="S107" s="1"/>
  <c r="U107" s="1"/>
  <c r="F107" s="1"/>
  <c r="Q108"/>
  <c r="J110"/>
  <c r="K109"/>
  <c r="L109" s="1"/>
  <c r="K110" l="1"/>
  <c r="L110" s="1"/>
  <c r="J111"/>
  <c r="R108"/>
  <c r="S108" s="1"/>
  <c r="U108" s="1"/>
  <c r="F108" s="1"/>
  <c r="Q109"/>
  <c r="R109" l="1"/>
  <c r="S109" s="1"/>
  <c r="U109" s="1"/>
  <c r="F109" s="1"/>
  <c r="Q110"/>
  <c r="J112"/>
  <c r="K111"/>
  <c r="L111" s="1"/>
  <c r="R110" l="1"/>
  <c r="S110" s="1"/>
  <c r="U110" s="1"/>
  <c r="F110" s="1"/>
  <c r="Q111"/>
  <c r="K112"/>
  <c r="L112" s="1"/>
  <c r="J113"/>
  <c r="J114" l="1"/>
  <c r="K113"/>
  <c r="L113" s="1"/>
  <c r="R111"/>
  <c r="S111" s="1"/>
  <c r="U111" s="1"/>
  <c r="F111" s="1"/>
  <c r="Q112"/>
  <c r="K114" l="1"/>
  <c r="L114" s="1"/>
  <c r="J115"/>
  <c r="R112"/>
  <c r="S112" s="1"/>
  <c r="U112" s="1"/>
  <c r="F112" s="1"/>
  <c r="Q113"/>
  <c r="R113" l="1"/>
  <c r="S113" s="1"/>
  <c r="U113" s="1"/>
  <c r="F113" s="1"/>
  <c r="Q114"/>
  <c r="J116"/>
  <c r="K115"/>
  <c r="L115" s="1"/>
  <c r="R114" l="1"/>
  <c r="S114" s="1"/>
  <c r="U114" s="1"/>
  <c r="F114" s="1"/>
  <c r="Q115"/>
  <c r="K116"/>
  <c r="L116" s="1"/>
  <c r="J117"/>
  <c r="J118" l="1"/>
  <c r="K117"/>
  <c r="L117" s="1"/>
  <c r="R115"/>
  <c r="S115" s="1"/>
  <c r="U115" s="1"/>
  <c r="F115" s="1"/>
  <c r="Q116"/>
  <c r="K118" l="1"/>
  <c r="L118" s="1"/>
  <c r="J119"/>
  <c r="R116"/>
  <c r="S116" s="1"/>
  <c r="U116" s="1"/>
  <c r="F116" s="1"/>
  <c r="Q117"/>
  <c r="R117" l="1"/>
  <c r="S117" s="1"/>
  <c r="U117" s="1"/>
  <c r="F117" s="1"/>
  <c r="Q118"/>
  <c r="J120"/>
  <c r="K119"/>
  <c r="L119" s="1"/>
  <c r="R118" l="1"/>
  <c r="S118" s="1"/>
  <c r="U118" s="1"/>
  <c r="F118" s="1"/>
  <c r="Q119"/>
  <c r="K120"/>
  <c r="L120" s="1"/>
  <c r="J121"/>
  <c r="J122" l="1"/>
  <c r="K121"/>
  <c r="L121" s="1"/>
  <c r="R119"/>
  <c r="S119" s="1"/>
  <c r="U119" s="1"/>
  <c r="F119" s="1"/>
  <c r="Q120"/>
  <c r="K122" l="1"/>
  <c r="L122" s="1"/>
  <c r="J123"/>
  <c r="R120"/>
  <c r="S120" s="1"/>
  <c r="U120" s="1"/>
  <c r="F120" s="1"/>
  <c r="Q121"/>
  <c r="R121" l="1"/>
  <c r="S121" s="1"/>
  <c r="U121" s="1"/>
  <c r="F121" s="1"/>
  <c r="Q122"/>
  <c r="J124"/>
  <c r="K123"/>
  <c r="L123" s="1"/>
  <c r="R122" l="1"/>
  <c r="S122" s="1"/>
  <c r="U122" s="1"/>
  <c r="F122" s="1"/>
  <c r="Q123"/>
  <c r="K124"/>
  <c r="L124" s="1"/>
  <c r="J125"/>
  <c r="J126" l="1"/>
  <c r="K125"/>
  <c r="L125" s="1"/>
  <c r="R123"/>
  <c r="S123" s="1"/>
  <c r="U123" s="1"/>
  <c r="F123" s="1"/>
  <c r="Q124"/>
  <c r="K126" l="1"/>
  <c r="L126" s="1"/>
  <c r="J127"/>
  <c r="R124"/>
  <c r="S124" s="1"/>
  <c r="U124" s="1"/>
  <c r="F124" s="1"/>
  <c r="Q125"/>
  <c r="R125" l="1"/>
  <c r="S125" s="1"/>
  <c r="U125" s="1"/>
  <c r="F125" s="1"/>
  <c r="Q126"/>
  <c r="J128"/>
  <c r="K127"/>
  <c r="L127" s="1"/>
  <c r="R126" l="1"/>
  <c r="S126" s="1"/>
  <c r="U126" s="1"/>
  <c r="F126" s="1"/>
  <c r="Q127"/>
  <c r="K128"/>
  <c r="L128" s="1"/>
  <c r="J129"/>
  <c r="J130" l="1"/>
  <c r="K129"/>
  <c r="L129" s="1"/>
  <c r="R127"/>
  <c r="S127" s="1"/>
  <c r="U127" s="1"/>
  <c r="F127" s="1"/>
  <c r="Q128"/>
  <c r="K130" l="1"/>
  <c r="L130" s="1"/>
  <c r="J131"/>
  <c r="R128"/>
  <c r="S128" s="1"/>
  <c r="U128" s="1"/>
  <c r="F128" s="1"/>
  <c r="Q129"/>
  <c r="R129" l="1"/>
  <c r="S129" s="1"/>
  <c r="U129" s="1"/>
  <c r="F129" s="1"/>
  <c r="Q130"/>
  <c r="J132"/>
  <c r="K131"/>
  <c r="L131" s="1"/>
  <c r="R130" l="1"/>
  <c r="S130" s="1"/>
  <c r="U130" s="1"/>
  <c r="F130" s="1"/>
  <c r="Q131"/>
  <c r="K132"/>
  <c r="L132" s="1"/>
  <c r="J133"/>
  <c r="J134" l="1"/>
  <c r="K133"/>
  <c r="L133" s="1"/>
  <c r="R131"/>
  <c r="S131" s="1"/>
  <c r="U131" s="1"/>
  <c r="F131" s="1"/>
  <c r="Q132"/>
  <c r="K134" l="1"/>
  <c r="L134" s="1"/>
  <c r="J135"/>
  <c r="R132"/>
  <c r="S132" s="1"/>
  <c r="U132" s="1"/>
  <c r="F132" s="1"/>
  <c r="Q133"/>
  <c r="R133" l="1"/>
  <c r="S133" s="1"/>
  <c r="U133" s="1"/>
  <c r="F133" s="1"/>
  <c r="Q134"/>
  <c r="J136"/>
  <c r="K135"/>
  <c r="L135" s="1"/>
  <c r="R134" l="1"/>
  <c r="S134" s="1"/>
  <c r="U134" s="1"/>
  <c r="F134" s="1"/>
  <c r="Q135"/>
  <c r="K136"/>
  <c r="L136" s="1"/>
  <c r="J137"/>
  <c r="J138" l="1"/>
  <c r="K137"/>
  <c r="L137" s="1"/>
  <c r="R135"/>
  <c r="S135" s="1"/>
  <c r="U135" s="1"/>
  <c r="F135" s="1"/>
  <c r="Q136"/>
  <c r="K138" l="1"/>
  <c r="L138" s="1"/>
  <c r="J139"/>
  <c r="R136"/>
  <c r="S136" s="1"/>
  <c r="U136" s="1"/>
  <c r="F136" s="1"/>
  <c r="Q137"/>
  <c r="R137" l="1"/>
  <c r="S137" s="1"/>
  <c r="U137" s="1"/>
  <c r="F137" s="1"/>
  <c r="Q138"/>
  <c r="J140"/>
  <c r="K139"/>
  <c r="L139" s="1"/>
  <c r="R138" l="1"/>
  <c r="S138" s="1"/>
  <c r="U138" s="1"/>
  <c r="F138" s="1"/>
  <c r="Q139"/>
  <c r="K140"/>
  <c r="L140" s="1"/>
  <c r="J141"/>
  <c r="J142" l="1"/>
  <c r="K141"/>
  <c r="L141" s="1"/>
  <c r="R139"/>
  <c r="S139" s="1"/>
  <c r="U139" s="1"/>
  <c r="F139" s="1"/>
  <c r="Q140"/>
  <c r="K142" l="1"/>
  <c r="L142" s="1"/>
  <c r="J143"/>
  <c r="R140"/>
  <c r="S140" s="1"/>
  <c r="U140" s="1"/>
  <c r="F140" s="1"/>
  <c r="Q141"/>
  <c r="R141" l="1"/>
  <c r="S141" s="1"/>
  <c r="U141" s="1"/>
  <c r="F141" s="1"/>
  <c r="Q142"/>
  <c r="J144"/>
  <c r="K143"/>
  <c r="L143" s="1"/>
  <c r="R142" l="1"/>
  <c r="S142" s="1"/>
  <c r="U142" s="1"/>
  <c r="F142" s="1"/>
  <c r="Q143"/>
  <c r="K144"/>
  <c r="L144" s="1"/>
  <c r="J145"/>
  <c r="J146" l="1"/>
  <c r="K145"/>
  <c r="L145" s="1"/>
  <c r="R143"/>
  <c r="S143" s="1"/>
  <c r="U143" s="1"/>
  <c r="F143" s="1"/>
  <c r="Q144"/>
  <c r="K146" l="1"/>
  <c r="L146" s="1"/>
  <c r="J147"/>
  <c r="R144"/>
  <c r="S144" s="1"/>
  <c r="U144" s="1"/>
  <c r="F144" s="1"/>
  <c r="Q145"/>
  <c r="R145" l="1"/>
  <c r="S145" s="1"/>
  <c r="U145" s="1"/>
  <c r="F145" s="1"/>
  <c r="Q146"/>
  <c r="J148"/>
  <c r="K147"/>
  <c r="L147" s="1"/>
  <c r="R146" l="1"/>
  <c r="S146" s="1"/>
  <c r="U146" s="1"/>
  <c r="F146" s="1"/>
  <c r="Q147"/>
  <c r="K148"/>
  <c r="L148" s="1"/>
  <c r="J149"/>
  <c r="J150" l="1"/>
  <c r="K149"/>
  <c r="L149" s="1"/>
  <c r="R147"/>
  <c r="S147" s="1"/>
  <c r="U147" s="1"/>
  <c r="F147" s="1"/>
  <c r="Q148"/>
  <c r="K150" l="1"/>
  <c r="L150" s="1"/>
  <c r="J151"/>
  <c r="R148"/>
  <c r="S148" s="1"/>
  <c r="U148" s="1"/>
  <c r="F148" s="1"/>
  <c r="Q149"/>
  <c r="R149" l="1"/>
  <c r="S149" s="1"/>
  <c r="U149" s="1"/>
  <c r="F149" s="1"/>
  <c r="Q150"/>
  <c r="J152"/>
  <c r="K151"/>
  <c r="L151" s="1"/>
  <c r="R150" l="1"/>
  <c r="S150" s="1"/>
  <c r="U150" s="1"/>
  <c r="F150" s="1"/>
  <c r="Q151"/>
  <c r="K152"/>
  <c r="L152" s="1"/>
  <c r="J153"/>
  <c r="J154" l="1"/>
  <c r="K153"/>
  <c r="L153" s="1"/>
  <c r="R151"/>
  <c r="S151" s="1"/>
  <c r="U151" s="1"/>
  <c r="F151" s="1"/>
  <c r="Q152"/>
  <c r="K154" l="1"/>
  <c r="L154" s="1"/>
  <c r="J155"/>
  <c r="R152"/>
  <c r="S152" s="1"/>
  <c r="U152" s="1"/>
  <c r="F152" s="1"/>
  <c r="Q153"/>
  <c r="R153" l="1"/>
  <c r="S153" s="1"/>
  <c r="U153" s="1"/>
  <c r="F153" s="1"/>
  <c r="Q154"/>
  <c r="J156"/>
  <c r="K155"/>
  <c r="L155" s="1"/>
  <c r="R154" l="1"/>
  <c r="S154" s="1"/>
  <c r="U154" s="1"/>
  <c r="F154" s="1"/>
  <c r="Q155"/>
  <c r="K156"/>
  <c r="L156" s="1"/>
  <c r="J157"/>
  <c r="J158" l="1"/>
  <c r="K157"/>
  <c r="L157" s="1"/>
  <c r="R155"/>
  <c r="S155" s="1"/>
  <c r="U155" s="1"/>
  <c r="F155" s="1"/>
  <c r="Q156"/>
  <c r="K158" l="1"/>
  <c r="L158" s="1"/>
  <c r="J159"/>
  <c r="R156"/>
  <c r="S156" s="1"/>
  <c r="U156" s="1"/>
  <c r="F156" s="1"/>
  <c r="Q157"/>
  <c r="R157" l="1"/>
  <c r="S157" s="1"/>
  <c r="U157" s="1"/>
  <c r="F157" s="1"/>
  <c r="Q158"/>
  <c r="J160"/>
  <c r="K159"/>
  <c r="L159" s="1"/>
  <c r="R158" l="1"/>
  <c r="S158" s="1"/>
  <c r="U158" s="1"/>
  <c r="F158" s="1"/>
  <c r="Q159"/>
  <c r="K160"/>
  <c r="L160" s="1"/>
  <c r="J161"/>
  <c r="J162" l="1"/>
  <c r="K161"/>
  <c r="L161" s="1"/>
  <c r="R159"/>
  <c r="S159" s="1"/>
  <c r="U159" s="1"/>
  <c r="F159" s="1"/>
  <c r="Q160"/>
  <c r="K162" l="1"/>
  <c r="L162" s="1"/>
  <c r="J163"/>
  <c r="R160"/>
  <c r="S160" s="1"/>
  <c r="U160" s="1"/>
  <c r="F160" s="1"/>
  <c r="Q161"/>
  <c r="R161" l="1"/>
  <c r="S161" s="1"/>
  <c r="U161" s="1"/>
  <c r="F161" s="1"/>
  <c r="Q162"/>
  <c r="J164"/>
  <c r="K163"/>
  <c r="L163" s="1"/>
  <c r="R162" l="1"/>
  <c r="S162" s="1"/>
  <c r="U162" s="1"/>
  <c r="F162" s="1"/>
  <c r="Q163"/>
  <c r="K164"/>
  <c r="L164" s="1"/>
  <c r="J165"/>
  <c r="J166" l="1"/>
  <c r="K165"/>
  <c r="L165" s="1"/>
  <c r="R163"/>
  <c r="S163" s="1"/>
  <c r="U163" s="1"/>
  <c r="F163" s="1"/>
  <c r="Q164"/>
  <c r="K166" l="1"/>
  <c r="L166" s="1"/>
  <c r="J167"/>
  <c r="R164"/>
  <c r="S164" s="1"/>
  <c r="U164" s="1"/>
  <c r="F164" s="1"/>
  <c r="Q165"/>
  <c r="R165" l="1"/>
  <c r="S165" s="1"/>
  <c r="U165" s="1"/>
  <c r="F165" s="1"/>
  <c r="Q166"/>
  <c r="J168"/>
  <c r="K167"/>
  <c r="L167" s="1"/>
  <c r="R166" l="1"/>
  <c r="S166" s="1"/>
  <c r="U166" s="1"/>
  <c r="F166" s="1"/>
  <c r="Q167"/>
  <c r="K168"/>
  <c r="L168" s="1"/>
  <c r="J169"/>
  <c r="J170" l="1"/>
  <c r="K169"/>
  <c r="L169" s="1"/>
  <c r="R167"/>
  <c r="S167" s="1"/>
  <c r="U167" s="1"/>
  <c r="F167" s="1"/>
  <c r="Q168"/>
  <c r="K170" l="1"/>
  <c r="L170" s="1"/>
  <c r="J171"/>
  <c r="R168"/>
  <c r="S168" s="1"/>
  <c r="U168" s="1"/>
  <c r="F168" s="1"/>
  <c r="Q169"/>
  <c r="R169" l="1"/>
  <c r="S169" s="1"/>
  <c r="U169" s="1"/>
  <c r="F169" s="1"/>
  <c r="Q170"/>
  <c r="J172"/>
  <c r="K171"/>
  <c r="L171" s="1"/>
  <c r="R170" l="1"/>
  <c r="S170" s="1"/>
  <c r="U170" s="1"/>
  <c r="F170" s="1"/>
  <c r="Q171"/>
  <c r="K172"/>
  <c r="L172" s="1"/>
  <c r="J173"/>
  <c r="J174" l="1"/>
  <c r="K173"/>
  <c r="L173" s="1"/>
  <c r="R171"/>
  <c r="S171" s="1"/>
  <c r="U171" s="1"/>
  <c r="F171" s="1"/>
  <c r="Q172"/>
  <c r="K174" l="1"/>
  <c r="L174" s="1"/>
  <c r="J175"/>
  <c r="R172"/>
  <c r="S172" s="1"/>
  <c r="U172" s="1"/>
  <c r="F172" s="1"/>
  <c r="Q173"/>
  <c r="R173" l="1"/>
  <c r="S173" s="1"/>
  <c r="U173" s="1"/>
  <c r="F173" s="1"/>
  <c r="Q174"/>
  <c r="J176"/>
  <c r="K175"/>
  <c r="L175" s="1"/>
  <c r="K176" l="1"/>
  <c r="L176" s="1"/>
  <c r="J177"/>
  <c r="R174"/>
  <c r="S174" s="1"/>
  <c r="U174" s="1"/>
  <c r="F174" s="1"/>
  <c r="Q175"/>
  <c r="R175" l="1"/>
  <c r="S175" s="1"/>
  <c r="U175" s="1"/>
  <c r="F175" s="1"/>
  <c r="Q176"/>
  <c r="J178"/>
  <c r="K177"/>
  <c r="L177" s="1"/>
  <c r="R176" l="1"/>
  <c r="S176" s="1"/>
  <c r="U176" s="1"/>
  <c r="F176" s="1"/>
  <c r="Q177"/>
  <c r="J179"/>
  <c r="K178"/>
  <c r="L178" s="1"/>
  <c r="K179" l="1"/>
  <c r="L179" s="1"/>
  <c r="J180"/>
  <c r="R177"/>
  <c r="S177" s="1"/>
  <c r="U177" s="1"/>
  <c r="F177" s="1"/>
  <c r="Q178"/>
  <c r="R178" l="1"/>
  <c r="S178" s="1"/>
  <c r="U178" s="1"/>
  <c r="F178" s="1"/>
  <c r="Q179"/>
  <c r="J181"/>
  <c r="K180"/>
  <c r="L180" s="1"/>
  <c r="K181" l="1"/>
  <c r="L181" s="1"/>
  <c r="J182"/>
  <c r="R179"/>
  <c r="S179" s="1"/>
  <c r="U179" s="1"/>
  <c r="F179" s="1"/>
  <c r="Q180"/>
  <c r="R180" l="1"/>
  <c r="S180" s="1"/>
  <c r="U180" s="1"/>
  <c r="F180" s="1"/>
  <c r="Q181"/>
  <c r="J183"/>
  <c r="K182"/>
  <c r="L182" s="1"/>
  <c r="R181" l="1"/>
  <c r="S181" s="1"/>
  <c r="U181" s="1"/>
  <c r="F181" s="1"/>
  <c r="Q182"/>
  <c r="K183"/>
  <c r="L183" s="1"/>
  <c r="J184"/>
  <c r="J185" l="1"/>
  <c r="K184"/>
  <c r="L184" s="1"/>
  <c r="R182"/>
  <c r="S182" s="1"/>
  <c r="U182" s="1"/>
  <c r="F182" s="1"/>
  <c r="Q183"/>
  <c r="K185" l="1"/>
  <c r="L185" s="1"/>
  <c r="J186"/>
  <c r="R183"/>
  <c r="S183" s="1"/>
  <c r="U183" s="1"/>
  <c r="F183" s="1"/>
  <c r="Q184"/>
  <c r="R184" l="1"/>
  <c r="S184" s="1"/>
  <c r="U184" s="1"/>
  <c r="F184" s="1"/>
  <c r="Q185"/>
  <c r="J187"/>
  <c r="K186"/>
  <c r="L186" s="1"/>
  <c r="R185" l="1"/>
  <c r="S185" s="1"/>
  <c r="U185" s="1"/>
  <c r="F185" s="1"/>
  <c r="Q186"/>
  <c r="K187"/>
  <c r="L187" s="1"/>
  <c r="J188"/>
  <c r="J189" l="1"/>
  <c r="K188"/>
  <c r="L188" s="1"/>
  <c r="R186"/>
  <c r="S186" s="1"/>
  <c r="U186" s="1"/>
  <c r="F186" s="1"/>
  <c r="Q187"/>
  <c r="K189" l="1"/>
  <c r="L189" s="1"/>
  <c r="J190"/>
  <c r="R187"/>
  <c r="S187" s="1"/>
  <c r="U187" s="1"/>
  <c r="F187" s="1"/>
  <c r="Q188"/>
  <c r="R188" l="1"/>
  <c r="S188" s="1"/>
  <c r="U188" s="1"/>
  <c r="F188" s="1"/>
  <c r="Q189"/>
  <c r="J191"/>
  <c r="K190"/>
  <c r="L190" s="1"/>
  <c r="R189" l="1"/>
  <c r="S189" s="1"/>
  <c r="U189" s="1"/>
  <c r="F189" s="1"/>
  <c r="Q190"/>
  <c r="K191"/>
  <c r="L191" s="1"/>
  <c r="J192"/>
  <c r="J193" l="1"/>
  <c r="K192"/>
  <c r="L192" s="1"/>
  <c r="R190"/>
  <c r="S190" s="1"/>
  <c r="U190" s="1"/>
  <c r="F190" s="1"/>
  <c r="Q191"/>
  <c r="K193" l="1"/>
  <c r="L193" s="1"/>
  <c r="J194"/>
  <c r="R191"/>
  <c r="S191" s="1"/>
  <c r="U191" s="1"/>
  <c r="F191" s="1"/>
  <c r="Q192"/>
  <c r="R192" l="1"/>
  <c r="S192" s="1"/>
  <c r="U192" s="1"/>
  <c r="F192" s="1"/>
  <c r="Q193"/>
  <c r="J195"/>
  <c r="J196" s="1"/>
  <c r="K196" s="1"/>
  <c r="L196" s="1"/>
  <c r="K194"/>
  <c r="L194" s="1"/>
  <c r="K195" l="1"/>
  <c r="L195" s="1"/>
  <c r="R193"/>
  <c r="S193" s="1"/>
  <c r="U193" s="1"/>
  <c r="F193" s="1"/>
  <c r="Q194"/>
  <c r="R194" l="1"/>
  <c r="S194" s="1"/>
  <c r="U194" s="1"/>
  <c r="F194" s="1"/>
  <c r="Q195"/>
  <c r="Q196" s="1"/>
  <c r="R196" s="1"/>
  <c r="S196" s="1"/>
  <c r="U196" s="1"/>
  <c r="F196" s="1"/>
  <c r="R195" l="1"/>
  <c r="S195" s="1"/>
  <c r="U195" s="1"/>
  <c r="F195" s="1"/>
</calcChain>
</file>

<file path=xl/sharedStrings.xml><?xml version="1.0" encoding="utf-8"?>
<sst xmlns="http://schemas.openxmlformats.org/spreadsheetml/2006/main" count="20" uniqueCount="18">
  <si>
    <t>コナーズRSI</t>
    <phoneticPr fontId="4"/>
  </si>
  <si>
    <t>前日比</t>
    <rPh sb="0" eb="3">
      <t>ゼンジツヒ</t>
    </rPh>
    <phoneticPr fontId="4"/>
  </si>
  <si>
    <t>前日比(%)</t>
    <rPh sb="0" eb="3">
      <t>ゼンジツヒ</t>
    </rPh>
    <phoneticPr fontId="4"/>
  </si>
  <si>
    <t>平均上昇3</t>
    <rPh sb="0" eb="2">
      <t>ヘイキン</t>
    </rPh>
    <rPh sb="2" eb="4">
      <t>ジョウショウ</t>
    </rPh>
    <phoneticPr fontId="4"/>
  </si>
  <si>
    <t>平均下落3</t>
    <rPh sb="0" eb="2">
      <t>ヘイキン</t>
    </rPh>
    <rPh sb="2" eb="4">
      <t>ゲラク</t>
    </rPh>
    <phoneticPr fontId="4"/>
  </si>
  <si>
    <t>RS3</t>
    <phoneticPr fontId="4"/>
  </si>
  <si>
    <t>RSI3</t>
    <phoneticPr fontId="4"/>
  </si>
  <si>
    <t>トレンド</t>
    <phoneticPr fontId="4"/>
  </si>
  <si>
    <t>カウント</t>
    <phoneticPr fontId="4"/>
  </si>
  <si>
    <t>平均上昇2</t>
    <rPh sb="0" eb="2">
      <t>ヘイキン</t>
    </rPh>
    <rPh sb="2" eb="4">
      <t>ジョウショウ</t>
    </rPh>
    <phoneticPr fontId="4"/>
  </si>
  <si>
    <t>平均下落2</t>
    <rPh sb="0" eb="2">
      <t>ヘイキン</t>
    </rPh>
    <rPh sb="2" eb="4">
      <t>ゲラク</t>
    </rPh>
    <phoneticPr fontId="4"/>
  </si>
  <si>
    <t>RS2</t>
    <phoneticPr fontId="4"/>
  </si>
  <si>
    <t>RSI2</t>
    <phoneticPr fontId="4"/>
  </si>
  <si>
    <t>ランク100</t>
    <phoneticPr fontId="4"/>
  </si>
  <si>
    <t>始値</t>
    <rPh sb="0" eb="2">
      <t>ハジメネ</t>
    </rPh>
    <phoneticPr fontId="3"/>
  </si>
  <si>
    <t>高値</t>
    <rPh sb="0" eb="2">
      <t>タカネ</t>
    </rPh>
    <phoneticPr fontId="3"/>
  </si>
  <si>
    <t>安値</t>
    <rPh sb="0" eb="2">
      <t>ヤスネ</t>
    </rPh>
    <phoneticPr fontId="3"/>
  </si>
  <si>
    <t>終値</t>
    <rPh sb="0" eb="2">
      <t>オワリネ</t>
    </rPh>
    <phoneticPr fontId="3"/>
  </si>
</sst>
</file>

<file path=xl/styles.xml><?xml version="1.0" encoding="utf-8"?>
<styleSheet xmlns="http://schemas.openxmlformats.org/spreadsheetml/2006/main">
  <numFmts count="3">
    <numFmt numFmtId="176" formatCode="0_ ;[Red]\-0\ "/>
    <numFmt numFmtId="177" formatCode="0.00_ ;[Red]\-0.00\ "/>
    <numFmt numFmtId="178" formatCode="yyyy/mm/dd"/>
  </numFmts>
  <fonts count="6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176" fontId="2" fillId="0" borderId="0" xfId="0" applyNumberFormat="1" applyFont="1" applyAlignment="1">
      <alignment vertical="center"/>
    </xf>
    <xf numFmtId="176" fontId="0" fillId="0" borderId="0" xfId="0" applyNumberFormat="1" applyAlignment="1">
      <alignment vertical="center"/>
    </xf>
    <xf numFmtId="177" fontId="0" fillId="0" borderId="0" xfId="0" applyNumberFormat="1">
      <alignment vertical="center"/>
    </xf>
    <xf numFmtId="178" fontId="0" fillId="0" borderId="0" xfId="0" applyNumberFormat="1">
      <alignment vertical="center"/>
    </xf>
    <xf numFmtId="177" fontId="0" fillId="0" borderId="0" xfId="0" applyNumberFormat="1" applyFill="1" applyBorder="1" applyAlignment="1">
      <alignment horizontal="center" vertical="center"/>
    </xf>
    <xf numFmtId="177" fontId="0" fillId="0" borderId="0" xfId="0" applyNumberFormat="1" applyFill="1" applyBorder="1">
      <alignment vertical="center"/>
    </xf>
    <xf numFmtId="10" fontId="0" fillId="0" borderId="0" xfId="0" applyNumberFormat="1" applyFill="1" applyBorder="1">
      <alignment vertical="center"/>
    </xf>
    <xf numFmtId="176" fontId="0" fillId="0" borderId="0" xfId="0" applyNumberFormat="1" applyFill="1" applyBorder="1">
      <alignment vertical="center"/>
    </xf>
    <xf numFmtId="10" fontId="0" fillId="0" borderId="0" xfId="0" applyNumberFormat="1" applyFill="1" applyBorder="1" applyAlignment="1">
      <alignment horizontal="center" vertical="center"/>
    </xf>
    <xf numFmtId="176" fontId="0" fillId="0" borderId="0" xfId="0" applyNumberFormat="1" applyFill="1" applyBorder="1" applyAlignment="1">
      <alignment horizontal="center" vertical="center"/>
    </xf>
    <xf numFmtId="10" fontId="0" fillId="0" borderId="0" xfId="2" applyNumberFormat="1" applyFont="1" applyFill="1" applyBorder="1">
      <alignment vertical="center"/>
    </xf>
    <xf numFmtId="10" fontId="5" fillId="0" borderId="0" xfId="2" applyNumberFormat="1" applyFont="1" applyFill="1" applyBorder="1">
      <alignment vertical="center"/>
    </xf>
    <xf numFmtId="176" fontId="0" fillId="0" borderId="0" xfId="0" applyNumberFormat="1" applyFont="1" applyAlignment="1">
      <alignment vertical="center"/>
    </xf>
    <xf numFmtId="176" fontId="2" fillId="0" borderId="0" xfId="0" applyNumberFormat="1" applyFont="1" applyFill="1" applyAlignment="1">
      <alignment vertical="center"/>
    </xf>
    <xf numFmtId="178" fontId="0" fillId="0" borderId="0" xfId="0" applyNumberFormat="1" applyFill="1">
      <alignment vertical="center"/>
    </xf>
    <xf numFmtId="176" fontId="0" fillId="0" borderId="0" xfId="0" applyNumberFormat="1" applyAlignment="1">
      <alignment vertical="center" wrapText="1"/>
    </xf>
    <xf numFmtId="176" fontId="2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10" fontId="0" fillId="2" borderId="0" xfId="1" applyNumberFormat="1" applyFont="1" applyFill="1" applyBorder="1" applyAlignment="1">
      <alignment horizontal="center" vertical="center"/>
    </xf>
    <xf numFmtId="0" fontId="0" fillId="2" borderId="0" xfId="0" applyFill="1">
      <alignment vertical="center"/>
    </xf>
    <xf numFmtId="10" fontId="0" fillId="2" borderId="0" xfId="0" applyNumberFormat="1" applyFill="1" applyBorder="1">
      <alignment vertical="center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U343"/>
  <sheetViews>
    <sheetView tabSelected="1" workbookViewId="0">
      <pane xSplit="1" ySplit="1" topLeftCell="J2" activePane="bottomRight" state="frozen"/>
      <selection pane="topRight" activeCell="B1" sqref="B1"/>
      <selection pane="bottomLeft" activeCell="A2" sqref="A2"/>
      <selection pane="bottomRight" activeCell="X27" sqref="X27"/>
    </sheetView>
  </sheetViews>
  <sheetFormatPr defaultRowHeight="13.5"/>
  <cols>
    <col min="1" max="1" width="13.5" style="4" bestFit="1" customWidth="1"/>
    <col min="2" max="4" width="9" style="1"/>
    <col min="5" max="5" width="9" style="2"/>
    <col min="6" max="6" width="10.625" style="21" customWidth="1"/>
    <col min="7" max="7" width="9" style="3"/>
  </cols>
  <sheetData>
    <row r="1" spans="1:21" s="18" customFormat="1">
      <c r="A1" s="17"/>
      <c r="B1" s="17" t="s">
        <v>14</v>
      </c>
      <c r="C1" s="19" t="s">
        <v>15</v>
      </c>
      <c r="D1" s="19" t="s">
        <v>16</v>
      </c>
      <c r="E1" s="10" t="s">
        <v>17</v>
      </c>
      <c r="F1" s="20" t="s">
        <v>0</v>
      </c>
      <c r="G1" s="5" t="s">
        <v>1</v>
      </c>
      <c r="H1" s="5" t="s">
        <v>2</v>
      </c>
      <c r="I1" s="5" t="s">
        <v>3</v>
      </c>
      <c r="J1" s="5" t="s">
        <v>4</v>
      </c>
      <c r="K1" s="5" t="s">
        <v>5</v>
      </c>
      <c r="L1" s="9" t="s">
        <v>6</v>
      </c>
      <c r="M1" s="10" t="s">
        <v>7</v>
      </c>
      <c r="N1" s="10" t="s">
        <v>8</v>
      </c>
      <c r="O1" s="10" t="s">
        <v>1</v>
      </c>
      <c r="P1" s="5" t="s">
        <v>9</v>
      </c>
      <c r="Q1" s="5" t="s">
        <v>10</v>
      </c>
      <c r="R1" s="5" t="s">
        <v>11</v>
      </c>
      <c r="S1" s="9" t="s">
        <v>12</v>
      </c>
      <c r="T1" s="9" t="s">
        <v>13</v>
      </c>
      <c r="U1" s="9" t="s">
        <v>0</v>
      </c>
    </row>
    <row r="2" spans="1:21">
      <c r="A2" s="4">
        <v>41579</v>
      </c>
      <c r="B2" s="2">
        <v>2226</v>
      </c>
      <c r="C2" s="2">
        <v>2238</v>
      </c>
      <c r="D2" s="2">
        <v>2119</v>
      </c>
      <c r="E2" s="2">
        <v>2149</v>
      </c>
    </row>
    <row r="3" spans="1:21">
      <c r="A3" s="4">
        <v>41583</v>
      </c>
      <c r="B3" s="2">
        <v>2159</v>
      </c>
      <c r="C3" s="2">
        <v>2193</v>
      </c>
      <c r="D3" s="2">
        <v>1916</v>
      </c>
      <c r="E3" s="2">
        <v>2090</v>
      </c>
      <c r="F3" s="22"/>
      <c r="G3" s="6">
        <f t="shared" ref="G3:G66" si="0">E3-E2</f>
        <v>-59</v>
      </c>
      <c r="H3" s="11">
        <f>E3/E2-1</f>
        <v>-2.7454630060493201E-2</v>
      </c>
      <c r="I3" s="6"/>
      <c r="J3" s="6"/>
      <c r="K3" s="6"/>
      <c r="L3" s="7"/>
      <c r="M3" s="8"/>
      <c r="N3" s="8"/>
      <c r="O3" s="8"/>
      <c r="P3" s="6"/>
      <c r="Q3" s="6"/>
      <c r="R3" s="6"/>
      <c r="S3" s="7"/>
      <c r="T3" s="7"/>
      <c r="U3" s="7"/>
    </row>
    <row r="4" spans="1:21">
      <c r="A4" s="4">
        <v>41584</v>
      </c>
      <c r="B4" s="2">
        <v>2040</v>
      </c>
      <c r="C4" s="2">
        <v>2042</v>
      </c>
      <c r="D4" s="2">
        <v>1951</v>
      </c>
      <c r="E4" s="2">
        <v>1953</v>
      </c>
      <c r="F4" s="22"/>
      <c r="G4" s="6">
        <f t="shared" si="0"/>
        <v>-137</v>
      </c>
      <c r="H4" s="11">
        <f t="shared" ref="H4:H67" si="1">E4/E3-1</f>
        <v>-6.5550239234449803E-2</v>
      </c>
      <c r="I4" s="6"/>
      <c r="J4" s="6"/>
      <c r="K4" s="6"/>
      <c r="L4" s="7"/>
      <c r="M4" s="8">
        <f t="shared" ref="M4:M67" si="2">IF(E4&gt;E3,1,IF(E4&lt;E3,-1,0))</f>
        <v>-1</v>
      </c>
      <c r="N4" s="8">
        <f t="shared" ref="N4:N67" si="3">IF(M4&lt;&gt;M3,M4,N3+M4)</f>
        <v>-1</v>
      </c>
      <c r="O4" s="8"/>
      <c r="P4" s="6"/>
      <c r="Q4" s="6"/>
      <c r="R4" s="6"/>
      <c r="S4" s="7"/>
      <c r="T4" s="7"/>
      <c r="U4" s="7"/>
    </row>
    <row r="5" spans="1:21">
      <c r="A5" s="4">
        <v>41585</v>
      </c>
      <c r="B5" s="2">
        <v>1962</v>
      </c>
      <c r="C5" s="2">
        <v>2051</v>
      </c>
      <c r="D5" s="2">
        <v>1951</v>
      </c>
      <c r="E5" s="2">
        <v>2017</v>
      </c>
      <c r="F5" s="22"/>
      <c r="G5" s="6">
        <f t="shared" si="0"/>
        <v>64</v>
      </c>
      <c r="H5" s="11">
        <f t="shared" si="1"/>
        <v>3.2770097286226374E-2</v>
      </c>
      <c r="I5" s="6">
        <f>SUMIF($G3:$G5,"&gt;0")/3</f>
        <v>21.333333333333332</v>
      </c>
      <c r="J5" s="6">
        <f>SUMIF($G3:$G5,"&lt;0")/3</f>
        <v>-65.333333333333329</v>
      </c>
      <c r="K5" s="6">
        <f t="shared" ref="K5:K68" si="4">IF(J5=0,0,I5/-J5)</f>
        <v>0.32653061224489799</v>
      </c>
      <c r="L5" s="12">
        <f t="shared" ref="L5:L68" si="5">1-1/(1+K5)</f>
        <v>0.24615384615384606</v>
      </c>
      <c r="M5" s="8">
        <f t="shared" si="2"/>
        <v>1</v>
      </c>
      <c r="N5" s="8">
        <f t="shared" si="3"/>
        <v>1</v>
      </c>
      <c r="O5" s="8">
        <f t="shared" ref="O5:O68" si="6">N5-N4</f>
        <v>2</v>
      </c>
      <c r="P5" s="6"/>
      <c r="Q5" s="6"/>
      <c r="R5" s="6"/>
      <c r="S5" s="12"/>
      <c r="T5" s="7"/>
      <c r="U5" s="7"/>
    </row>
    <row r="6" spans="1:21">
      <c r="A6" s="4">
        <v>41586</v>
      </c>
      <c r="B6" s="2">
        <v>1967</v>
      </c>
      <c r="C6" s="2">
        <v>2030</v>
      </c>
      <c r="D6" s="2">
        <v>1956</v>
      </c>
      <c r="E6" s="2">
        <v>2018</v>
      </c>
      <c r="F6" s="22"/>
      <c r="G6" s="6">
        <f t="shared" si="0"/>
        <v>1</v>
      </c>
      <c r="H6" s="11">
        <f t="shared" si="1"/>
        <v>4.9578582052545173E-4</v>
      </c>
      <c r="I6" s="6">
        <f t="shared" ref="I6:I69" si="7">IF(G6&gt;0,(I5*2+G6)/3,I5*2/3)</f>
        <v>14.555555555555555</v>
      </c>
      <c r="J6" s="6">
        <f t="shared" ref="J6:J69" si="8">IF(G6&lt;0,(J5*2+G6)/3,J5*2/3)</f>
        <v>-43.55555555555555</v>
      </c>
      <c r="K6" s="6">
        <f t="shared" si="4"/>
        <v>0.33418367346938777</v>
      </c>
      <c r="L6" s="12">
        <f t="shared" si="5"/>
        <v>0.25047801147227533</v>
      </c>
      <c r="M6" s="8">
        <f t="shared" si="2"/>
        <v>1</v>
      </c>
      <c r="N6" s="8">
        <f t="shared" si="3"/>
        <v>2</v>
      </c>
      <c r="O6" s="8">
        <f t="shared" si="6"/>
        <v>1</v>
      </c>
      <c r="P6" s="6">
        <f>SUMIF($O5:$O6,"&gt;0")/2</f>
        <v>1.5</v>
      </c>
      <c r="Q6" s="6">
        <f>SUMIF($O5:$O6,"&lt;0")/2</f>
        <v>0</v>
      </c>
      <c r="R6" s="6">
        <f t="shared" ref="R6:R69" si="9">IF(Q6=0,0,P6/-Q6)</f>
        <v>0</v>
      </c>
      <c r="S6" s="12">
        <f t="shared" ref="S6:S69" si="10">1-1/(1+R6)</f>
        <v>0</v>
      </c>
      <c r="T6" s="7"/>
      <c r="U6" s="7"/>
    </row>
    <row r="7" spans="1:21">
      <c r="A7" s="4">
        <v>41589</v>
      </c>
      <c r="B7" s="2">
        <v>1968</v>
      </c>
      <c r="C7" s="2">
        <v>2020</v>
      </c>
      <c r="D7" s="2">
        <v>1870</v>
      </c>
      <c r="E7" s="2">
        <v>1886</v>
      </c>
      <c r="F7" s="22"/>
      <c r="G7" s="6">
        <f t="shared" si="0"/>
        <v>-132</v>
      </c>
      <c r="H7" s="11">
        <f t="shared" si="1"/>
        <v>-6.5411298315163569E-2</v>
      </c>
      <c r="I7" s="6">
        <f t="shared" si="7"/>
        <v>9.7037037037037042</v>
      </c>
      <c r="J7" s="6">
        <f t="shared" si="8"/>
        <v>-73.037037037037024</v>
      </c>
      <c r="K7" s="6">
        <f t="shared" si="4"/>
        <v>0.13286004056795134</v>
      </c>
      <c r="L7" s="12">
        <f t="shared" si="5"/>
        <v>0.11727842435094005</v>
      </c>
      <c r="M7" s="8">
        <f t="shared" si="2"/>
        <v>-1</v>
      </c>
      <c r="N7" s="8">
        <f t="shared" si="3"/>
        <v>-1</v>
      </c>
      <c r="O7" s="8">
        <f t="shared" si="6"/>
        <v>-3</v>
      </c>
      <c r="P7" s="6">
        <f t="shared" ref="P7:P70" si="11">IF(O7&gt;0,(P6+O7)/2,P6/2)</f>
        <v>0.75</v>
      </c>
      <c r="Q7" s="6">
        <f t="shared" ref="Q7:Q70" si="12">IF(O7&lt;0,(Q6+O7)/2,Q6/2)</f>
        <v>-1.5</v>
      </c>
      <c r="R7" s="6">
        <f t="shared" si="9"/>
        <v>0.5</v>
      </c>
      <c r="S7" s="12">
        <f t="shared" si="10"/>
        <v>0.33333333333333337</v>
      </c>
      <c r="T7" s="7"/>
      <c r="U7" s="7"/>
    </row>
    <row r="8" spans="1:21">
      <c r="A8" s="4">
        <v>41590</v>
      </c>
      <c r="B8" s="2">
        <v>1900</v>
      </c>
      <c r="C8" s="2">
        <v>1948</v>
      </c>
      <c r="D8" s="2">
        <v>1870</v>
      </c>
      <c r="E8" s="2">
        <v>1941</v>
      </c>
      <c r="F8" s="22"/>
      <c r="G8" s="6">
        <f t="shared" si="0"/>
        <v>55</v>
      </c>
      <c r="H8" s="11">
        <f t="shared" si="1"/>
        <v>2.9162248144220637E-2</v>
      </c>
      <c r="I8" s="6">
        <f t="shared" si="7"/>
        <v>24.802469135802468</v>
      </c>
      <c r="J8" s="6">
        <f t="shared" si="8"/>
        <v>-48.691358024691347</v>
      </c>
      <c r="K8" s="6">
        <f t="shared" si="4"/>
        <v>0.50938133874239355</v>
      </c>
      <c r="L8" s="12">
        <f t="shared" si="5"/>
        <v>0.33747690240215023</v>
      </c>
      <c r="M8" s="8">
        <f t="shared" si="2"/>
        <v>1</v>
      </c>
      <c r="N8" s="8">
        <f t="shared" si="3"/>
        <v>1</v>
      </c>
      <c r="O8" s="8">
        <f t="shared" si="6"/>
        <v>2</v>
      </c>
      <c r="P8" s="6">
        <f t="shared" si="11"/>
        <v>1.375</v>
      </c>
      <c r="Q8" s="6">
        <f t="shared" si="12"/>
        <v>-0.75</v>
      </c>
      <c r="R8" s="6">
        <f t="shared" si="9"/>
        <v>1.8333333333333333</v>
      </c>
      <c r="S8" s="12">
        <f t="shared" si="10"/>
        <v>0.64705882352941169</v>
      </c>
      <c r="T8" s="7"/>
      <c r="U8" s="7"/>
    </row>
    <row r="9" spans="1:21">
      <c r="A9" s="4">
        <v>41591</v>
      </c>
      <c r="B9" s="2">
        <v>1904</v>
      </c>
      <c r="C9" s="2">
        <v>1949</v>
      </c>
      <c r="D9" s="2">
        <v>1847</v>
      </c>
      <c r="E9" s="2">
        <v>1869</v>
      </c>
      <c r="F9" s="22"/>
      <c r="G9" s="6">
        <f t="shared" si="0"/>
        <v>-72</v>
      </c>
      <c r="H9" s="11">
        <f t="shared" si="1"/>
        <v>-3.7094281298299836E-2</v>
      </c>
      <c r="I9" s="6">
        <f t="shared" si="7"/>
        <v>16.534979423868311</v>
      </c>
      <c r="J9" s="6">
        <f t="shared" si="8"/>
        <v>-56.460905349794224</v>
      </c>
      <c r="K9" s="6">
        <f t="shared" si="4"/>
        <v>0.29285714285714293</v>
      </c>
      <c r="L9" s="12">
        <f t="shared" si="5"/>
        <v>0.22651933701657467</v>
      </c>
      <c r="M9" s="8">
        <f t="shared" si="2"/>
        <v>-1</v>
      </c>
      <c r="N9" s="8">
        <f t="shared" si="3"/>
        <v>-1</v>
      </c>
      <c r="O9" s="8">
        <f t="shared" si="6"/>
        <v>-2</v>
      </c>
      <c r="P9" s="6">
        <f t="shared" si="11"/>
        <v>0.6875</v>
      </c>
      <c r="Q9" s="6">
        <f t="shared" si="12"/>
        <v>-1.375</v>
      </c>
      <c r="R9" s="6">
        <f t="shared" si="9"/>
        <v>0.5</v>
      </c>
      <c r="S9" s="12">
        <f t="shared" si="10"/>
        <v>0.33333333333333337</v>
      </c>
      <c r="T9" s="7"/>
      <c r="U9" s="7"/>
    </row>
    <row r="10" spans="1:21">
      <c r="A10" s="4">
        <v>41592</v>
      </c>
      <c r="B10" s="2">
        <v>1897</v>
      </c>
      <c r="C10" s="2">
        <v>1908</v>
      </c>
      <c r="D10" s="2">
        <v>1855</v>
      </c>
      <c r="E10" s="2">
        <v>1905</v>
      </c>
      <c r="F10" s="22"/>
      <c r="G10" s="6">
        <f t="shared" si="0"/>
        <v>36</v>
      </c>
      <c r="H10" s="11">
        <f t="shared" si="1"/>
        <v>1.9261637239165408E-2</v>
      </c>
      <c r="I10" s="6">
        <f t="shared" si="7"/>
        <v>23.023319615912204</v>
      </c>
      <c r="J10" s="6">
        <f t="shared" si="8"/>
        <v>-37.640603566529485</v>
      </c>
      <c r="K10" s="6">
        <f t="shared" si="4"/>
        <v>0.61166180758017497</v>
      </c>
      <c r="L10" s="12">
        <f t="shared" si="5"/>
        <v>0.37952243125904483</v>
      </c>
      <c r="M10" s="8">
        <f t="shared" si="2"/>
        <v>1</v>
      </c>
      <c r="N10" s="8">
        <f t="shared" si="3"/>
        <v>1</v>
      </c>
      <c r="O10" s="8">
        <f t="shared" si="6"/>
        <v>2</v>
      </c>
      <c r="P10" s="6">
        <f t="shared" si="11"/>
        <v>1.34375</v>
      </c>
      <c r="Q10" s="6">
        <f t="shared" si="12"/>
        <v>-0.6875</v>
      </c>
      <c r="R10" s="6">
        <f t="shared" si="9"/>
        <v>1.9545454545454546</v>
      </c>
      <c r="S10" s="12">
        <f t="shared" si="10"/>
        <v>0.66153846153846152</v>
      </c>
      <c r="T10" s="7"/>
      <c r="U10" s="7"/>
    </row>
    <row r="11" spans="1:21">
      <c r="A11" s="4">
        <v>41593</v>
      </c>
      <c r="B11" s="2">
        <v>1965</v>
      </c>
      <c r="C11" s="2">
        <v>2074</v>
      </c>
      <c r="D11" s="2">
        <v>1935</v>
      </c>
      <c r="E11" s="2">
        <v>2069</v>
      </c>
      <c r="F11" s="22"/>
      <c r="G11" s="6">
        <f t="shared" si="0"/>
        <v>164</v>
      </c>
      <c r="H11" s="11">
        <f t="shared" si="1"/>
        <v>8.6089238845144411E-2</v>
      </c>
      <c r="I11" s="6">
        <f t="shared" si="7"/>
        <v>70.015546410608138</v>
      </c>
      <c r="J11" s="6">
        <f t="shared" si="8"/>
        <v>-25.093735711019658</v>
      </c>
      <c r="K11" s="6">
        <f t="shared" si="4"/>
        <v>2.790160349854228</v>
      </c>
      <c r="L11" s="12">
        <f t="shared" si="5"/>
        <v>0.73615892002076888</v>
      </c>
      <c r="M11" s="8">
        <f t="shared" si="2"/>
        <v>1</v>
      </c>
      <c r="N11" s="8">
        <f t="shared" si="3"/>
        <v>2</v>
      </c>
      <c r="O11" s="8">
        <f t="shared" si="6"/>
        <v>1</v>
      </c>
      <c r="P11" s="6">
        <f t="shared" si="11"/>
        <v>1.171875</v>
      </c>
      <c r="Q11" s="6">
        <f t="shared" si="12"/>
        <v>-0.34375</v>
      </c>
      <c r="R11" s="6">
        <f t="shared" si="9"/>
        <v>3.4090909090909092</v>
      </c>
      <c r="S11" s="12">
        <f t="shared" si="10"/>
        <v>0.77319587628865982</v>
      </c>
      <c r="T11" s="7"/>
      <c r="U11" s="7"/>
    </row>
    <row r="12" spans="1:21">
      <c r="A12" s="4">
        <v>41596</v>
      </c>
      <c r="B12" s="2">
        <v>2138</v>
      </c>
      <c r="C12" s="2">
        <v>2138</v>
      </c>
      <c r="D12" s="2">
        <v>2065</v>
      </c>
      <c r="E12" s="2">
        <v>2093</v>
      </c>
      <c r="F12" s="22"/>
      <c r="G12" s="6">
        <f t="shared" si="0"/>
        <v>24</v>
      </c>
      <c r="H12" s="11">
        <f t="shared" si="1"/>
        <v>1.1599806669888801E-2</v>
      </c>
      <c r="I12" s="6">
        <f t="shared" si="7"/>
        <v>54.677030940405423</v>
      </c>
      <c r="J12" s="6">
        <f t="shared" si="8"/>
        <v>-16.729157140679771</v>
      </c>
      <c r="K12" s="6">
        <f t="shared" si="4"/>
        <v>3.268367346938776</v>
      </c>
      <c r="L12" s="12">
        <f t="shared" si="5"/>
        <v>0.76571838393497493</v>
      </c>
      <c r="M12" s="8">
        <f t="shared" si="2"/>
        <v>1</v>
      </c>
      <c r="N12" s="8">
        <f t="shared" si="3"/>
        <v>3</v>
      </c>
      <c r="O12" s="8">
        <f t="shared" si="6"/>
        <v>1</v>
      </c>
      <c r="P12" s="6">
        <f t="shared" si="11"/>
        <v>1.0859375</v>
      </c>
      <c r="Q12" s="6">
        <f t="shared" si="12"/>
        <v>-0.171875</v>
      </c>
      <c r="R12" s="6">
        <f t="shared" si="9"/>
        <v>6.3181818181818183</v>
      </c>
      <c r="S12" s="12">
        <f t="shared" si="10"/>
        <v>0.86335403726708071</v>
      </c>
      <c r="T12" s="7"/>
      <c r="U12" s="7"/>
    </row>
    <row r="13" spans="1:21">
      <c r="A13" s="4">
        <v>41597</v>
      </c>
      <c r="B13" s="2">
        <v>2095</v>
      </c>
      <c r="C13" s="2">
        <v>2120</v>
      </c>
      <c r="D13" s="2">
        <v>2062</v>
      </c>
      <c r="E13" s="2">
        <v>2096</v>
      </c>
      <c r="F13" s="22"/>
      <c r="G13" s="6">
        <f t="shared" si="0"/>
        <v>3</v>
      </c>
      <c r="H13" s="11">
        <f t="shared" si="1"/>
        <v>1.4333492594362784E-3</v>
      </c>
      <c r="I13" s="6">
        <f t="shared" si="7"/>
        <v>37.451353960270282</v>
      </c>
      <c r="J13" s="6">
        <f t="shared" si="8"/>
        <v>-11.152771427119847</v>
      </c>
      <c r="K13" s="6">
        <f t="shared" si="4"/>
        <v>3.3580311588921292</v>
      </c>
      <c r="L13" s="12">
        <f t="shared" si="5"/>
        <v>0.7705385841586746</v>
      </c>
      <c r="M13" s="8">
        <f t="shared" si="2"/>
        <v>1</v>
      </c>
      <c r="N13" s="8">
        <f t="shared" si="3"/>
        <v>4</v>
      </c>
      <c r="O13" s="8">
        <f t="shared" si="6"/>
        <v>1</v>
      </c>
      <c r="P13" s="6">
        <f t="shared" si="11"/>
        <v>1.04296875</v>
      </c>
      <c r="Q13" s="6">
        <f t="shared" si="12"/>
        <v>-8.59375E-2</v>
      </c>
      <c r="R13" s="6">
        <f t="shared" si="9"/>
        <v>12.136363636363637</v>
      </c>
      <c r="S13" s="12">
        <f t="shared" si="10"/>
        <v>0.9238754325259515</v>
      </c>
      <c r="T13" s="7"/>
      <c r="U13" s="7"/>
    </row>
    <row r="14" spans="1:21">
      <c r="A14" s="4">
        <v>41598</v>
      </c>
      <c r="B14" s="2">
        <v>2090</v>
      </c>
      <c r="C14" s="2">
        <v>2134</v>
      </c>
      <c r="D14" s="2">
        <v>2070</v>
      </c>
      <c r="E14" s="2">
        <v>2122</v>
      </c>
      <c r="F14" s="22"/>
      <c r="G14" s="6">
        <f t="shared" si="0"/>
        <v>26</v>
      </c>
      <c r="H14" s="11">
        <f t="shared" si="1"/>
        <v>1.2404580152671763E-2</v>
      </c>
      <c r="I14" s="6">
        <f t="shared" si="7"/>
        <v>33.634235973513519</v>
      </c>
      <c r="J14" s="6">
        <f t="shared" si="8"/>
        <v>-7.4351809514132308</v>
      </c>
      <c r="K14" s="6">
        <f t="shared" si="4"/>
        <v>4.5236607142857155</v>
      </c>
      <c r="L14" s="12">
        <f t="shared" si="5"/>
        <v>0.81896064010345104</v>
      </c>
      <c r="M14" s="8">
        <f t="shared" si="2"/>
        <v>1</v>
      </c>
      <c r="N14" s="8">
        <f t="shared" si="3"/>
        <v>5</v>
      </c>
      <c r="O14" s="8">
        <f t="shared" si="6"/>
        <v>1</v>
      </c>
      <c r="P14" s="6">
        <f t="shared" si="11"/>
        <v>1.021484375</v>
      </c>
      <c r="Q14" s="6">
        <f t="shared" si="12"/>
        <v>-4.296875E-2</v>
      </c>
      <c r="R14" s="6">
        <f t="shared" si="9"/>
        <v>23.772727272727273</v>
      </c>
      <c r="S14" s="12">
        <f t="shared" si="10"/>
        <v>0.95963302752293578</v>
      </c>
      <c r="T14" s="7"/>
      <c r="U14" s="7"/>
    </row>
    <row r="15" spans="1:21">
      <c r="A15" s="4">
        <v>41599</v>
      </c>
      <c r="B15" s="2">
        <v>2100</v>
      </c>
      <c r="C15" s="2">
        <v>2119</v>
      </c>
      <c r="D15" s="2">
        <v>2044</v>
      </c>
      <c r="E15" s="2">
        <v>2110</v>
      </c>
      <c r="F15" s="22"/>
      <c r="G15" s="6">
        <f t="shared" si="0"/>
        <v>-12</v>
      </c>
      <c r="H15" s="11">
        <f t="shared" si="1"/>
        <v>-5.655042412818112E-3</v>
      </c>
      <c r="I15" s="6">
        <f t="shared" si="7"/>
        <v>22.422823982342347</v>
      </c>
      <c r="J15" s="6">
        <f t="shared" si="8"/>
        <v>-8.9567873009421533</v>
      </c>
      <c r="K15" s="6">
        <f t="shared" si="4"/>
        <v>2.5034449550882734</v>
      </c>
      <c r="L15" s="12">
        <f t="shared" si="5"/>
        <v>0.71456665858339319</v>
      </c>
      <c r="M15" s="8">
        <f t="shared" si="2"/>
        <v>-1</v>
      </c>
      <c r="N15" s="8">
        <f t="shared" si="3"/>
        <v>-1</v>
      </c>
      <c r="O15" s="8">
        <f t="shared" si="6"/>
        <v>-6</v>
      </c>
      <c r="P15" s="6">
        <f t="shared" si="11"/>
        <v>0.5107421875</v>
      </c>
      <c r="Q15" s="6">
        <f t="shared" si="12"/>
        <v>-3.021484375</v>
      </c>
      <c r="R15" s="6">
        <f t="shared" si="9"/>
        <v>0.16903684550743375</v>
      </c>
      <c r="S15" s="12">
        <f t="shared" si="10"/>
        <v>0.1445949682056954</v>
      </c>
      <c r="T15" s="7"/>
      <c r="U15" s="7"/>
    </row>
    <row r="16" spans="1:21">
      <c r="A16" s="4">
        <v>41600</v>
      </c>
      <c r="B16" s="2">
        <v>2124</v>
      </c>
      <c r="C16" s="2">
        <v>2132</v>
      </c>
      <c r="D16" s="2">
        <v>2081</v>
      </c>
      <c r="E16" s="2">
        <v>2100</v>
      </c>
      <c r="F16" s="22"/>
      <c r="G16" s="6">
        <f t="shared" si="0"/>
        <v>-10</v>
      </c>
      <c r="H16" s="11">
        <f t="shared" si="1"/>
        <v>-4.7393364928910442E-3</v>
      </c>
      <c r="I16" s="6">
        <f t="shared" si="7"/>
        <v>14.948549321561565</v>
      </c>
      <c r="J16" s="6">
        <f t="shared" si="8"/>
        <v>-9.3045248672947682</v>
      </c>
      <c r="K16" s="6">
        <f t="shared" si="4"/>
        <v>1.6065892170491625</v>
      </c>
      <c r="L16" s="12">
        <f t="shared" si="5"/>
        <v>0.61635688759118379</v>
      </c>
      <c r="M16" s="8">
        <f t="shared" si="2"/>
        <v>-1</v>
      </c>
      <c r="N16" s="8">
        <f t="shared" si="3"/>
        <v>-2</v>
      </c>
      <c r="O16" s="8">
        <f t="shared" si="6"/>
        <v>-1</v>
      </c>
      <c r="P16" s="6">
        <f t="shared" si="11"/>
        <v>0.25537109375</v>
      </c>
      <c r="Q16" s="6">
        <f t="shared" si="12"/>
        <v>-2.0107421875</v>
      </c>
      <c r="R16" s="6">
        <f t="shared" si="9"/>
        <v>0.12700339970859639</v>
      </c>
      <c r="S16" s="12">
        <f t="shared" si="10"/>
        <v>0.11269123033828921</v>
      </c>
      <c r="T16" s="7"/>
      <c r="U16" s="7"/>
    </row>
    <row r="17" spans="1:21">
      <c r="A17" s="4">
        <v>41603</v>
      </c>
      <c r="B17" s="2">
        <v>2090</v>
      </c>
      <c r="C17" s="2">
        <v>2107</v>
      </c>
      <c r="D17" s="2">
        <v>2038</v>
      </c>
      <c r="E17" s="2">
        <v>2061</v>
      </c>
      <c r="F17" s="22"/>
      <c r="G17" s="6">
        <f t="shared" si="0"/>
        <v>-39</v>
      </c>
      <c r="H17" s="11">
        <f t="shared" si="1"/>
        <v>-1.8571428571428572E-2</v>
      </c>
      <c r="I17" s="6">
        <f t="shared" si="7"/>
        <v>9.9656995477077093</v>
      </c>
      <c r="J17" s="6">
        <f t="shared" si="8"/>
        <v>-19.203016578196511</v>
      </c>
      <c r="K17" s="6">
        <f t="shared" si="4"/>
        <v>0.5189653150132133</v>
      </c>
      <c r="L17" s="12">
        <f t="shared" si="5"/>
        <v>0.3416571200697226</v>
      </c>
      <c r="M17" s="8">
        <f t="shared" si="2"/>
        <v>-1</v>
      </c>
      <c r="N17" s="8">
        <f t="shared" si="3"/>
        <v>-3</v>
      </c>
      <c r="O17" s="8">
        <f t="shared" si="6"/>
        <v>-1</v>
      </c>
      <c r="P17" s="6">
        <f t="shared" si="11"/>
        <v>0.127685546875</v>
      </c>
      <c r="Q17" s="6">
        <f t="shared" si="12"/>
        <v>-1.50537109375</v>
      </c>
      <c r="R17" s="6">
        <f t="shared" si="9"/>
        <v>8.481998053843659E-2</v>
      </c>
      <c r="S17" s="12">
        <f t="shared" si="10"/>
        <v>7.8188069965615226E-2</v>
      </c>
      <c r="T17" s="7"/>
      <c r="U17" s="7"/>
    </row>
    <row r="18" spans="1:21">
      <c r="A18" s="4">
        <v>41604</v>
      </c>
      <c r="B18" s="2">
        <v>2031</v>
      </c>
      <c r="C18" s="2">
        <v>2148</v>
      </c>
      <c r="D18" s="2">
        <v>1996</v>
      </c>
      <c r="E18" s="2">
        <v>2104</v>
      </c>
      <c r="F18" s="22"/>
      <c r="G18" s="6">
        <f t="shared" si="0"/>
        <v>43</v>
      </c>
      <c r="H18" s="11">
        <f t="shared" si="1"/>
        <v>2.0863658418243558E-2</v>
      </c>
      <c r="I18" s="6">
        <f t="shared" si="7"/>
        <v>20.977133031805138</v>
      </c>
      <c r="J18" s="6">
        <f t="shared" si="8"/>
        <v>-12.802011052131007</v>
      </c>
      <c r="K18" s="6">
        <f t="shared" si="4"/>
        <v>1.6385810749876919</v>
      </c>
      <c r="L18" s="12">
        <f t="shared" si="5"/>
        <v>0.62100842400506318</v>
      </c>
      <c r="M18" s="8">
        <f t="shared" si="2"/>
        <v>1</v>
      </c>
      <c r="N18" s="8">
        <f t="shared" si="3"/>
        <v>1</v>
      </c>
      <c r="O18" s="8">
        <f t="shared" si="6"/>
        <v>4</v>
      </c>
      <c r="P18" s="6">
        <f t="shared" si="11"/>
        <v>2.0638427734375</v>
      </c>
      <c r="Q18" s="6">
        <f t="shared" si="12"/>
        <v>-0.752685546875</v>
      </c>
      <c r="R18" s="6">
        <f t="shared" si="9"/>
        <v>2.7419721050924424</v>
      </c>
      <c r="S18" s="12">
        <f t="shared" si="10"/>
        <v>0.73276123607679966</v>
      </c>
      <c r="T18" s="7"/>
      <c r="U18" s="7"/>
    </row>
    <row r="19" spans="1:21">
      <c r="A19" s="4">
        <v>41605</v>
      </c>
      <c r="B19" s="2">
        <v>2098</v>
      </c>
      <c r="C19" s="2">
        <v>2129</v>
      </c>
      <c r="D19" s="2">
        <v>2054</v>
      </c>
      <c r="E19" s="2">
        <v>2106</v>
      </c>
      <c r="F19" s="22"/>
      <c r="G19" s="6">
        <f t="shared" si="0"/>
        <v>2</v>
      </c>
      <c r="H19" s="11">
        <f t="shared" si="1"/>
        <v>9.5057034220524805E-4</v>
      </c>
      <c r="I19" s="6">
        <f t="shared" si="7"/>
        <v>14.651422021203425</v>
      </c>
      <c r="J19" s="6">
        <f t="shared" si="8"/>
        <v>-8.5346740347540049</v>
      </c>
      <c r="K19" s="6">
        <f t="shared" si="4"/>
        <v>1.7166938024277718</v>
      </c>
      <c r="L19" s="12">
        <f t="shared" si="5"/>
        <v>0.63190551724807897</v>
      </c>
      <c r="M19" s="8">
        <f t="shared" si="2"/>
        <v>1</v>
      </c>
      <c r="N19" s="8">
        <f t="shared" si="3"/>
        <v>2</v>
      </c>
      <c r="O19" s="8">
        <f t="shared" si="6"/>
        <v>1</v>
      </c>
      <c r="P19" s="6">
        <f t="shared" si="11"/>
        <v>1.53192138671875</v>
      </c>
      <c r="Q19" s="6">
        <f t="shared" si="12"/>
        <v>-0.3763427734375</v>
      </c>
      <c r="R19" s="6">
        <f t="shared" si="9"/>
        <v>4.070548167369445</v>
      </c>
      <c r="S19" s="12">
        <f t="shared" si="10"/>
        <v>0.80278266432112588</v>
      </c>
      <c r="T19" s="7"/>
      <c r="U19" s="7"/>
    </row>
    <row r="20" spans="1:21">
      <c r="A20" s="4">
        <v>41606</v>
      </c>
      <c r="B20" s="2">
        <v>2127</v>
      </c>
      <c r="C20" s="2">
        <v>2127</v>
      </c>
      <c r="D20" s="2">
        <v>2033</v>
      </c>
      <c r="E20" s="2">
        <v>2050</v>
      </c>
      <c r="F20" s="22"/>
      <c r="G20" s="6">
        <f t="shared" si="0"/>
        <v>-56</v>
      </c>
      <c r="H20" s="11">
        <f t="shared" si="1"/>
        <v>-2.6590693257359965E-2</v>
      </c>
      <c r="I20" s="6">
        <f t="shared" si="7"/>
        <v>9.7676146808022839</v>
      </c>
      <c r="J20" s="6">
        <f t="shared" si="8"/>
        <v>-24.356449356502669</v>
      </c>
      <c r="K20" s="6">
        <f t="shared" si="4"/>
        <v>0.40102785664013596</v>
      </c>
      <c r="L20" s="12">
        <f t="shared" si="5"/>
        <v>0.2862383176319262</v>
      </c>
      <c r="M20" s="8">
        <f t="shared" si="2"/>
        <v>-1</v>
      </c>
      <c r="N20" s="8">
        <f t="shared" si="3"/>
        <v>-1</v>
      </c>
      <c r="O20" s="8">
        <f t="shared" si="6"/>
        <v>-3</v>
      </c>
      <c r="P20" s="6">
        <f t="shared" si="11"/>
        <v>0.765960693359375</v>
      </c>
      <c r="Q20" s="6">
        <f t="shared" si="12"/>
        <v>-1.68817138671875</v>
      </c>
      <c r="R20" s="6">
        <f t="shared" si="9"/>
        <v>0.45372211576701976</v>
      </c>
      <c r="S20" s="12">
        <f t="shared" si="10"/>
        <v>0.31211062337565432</v>
      </c>
      <c r="T20" s="7"/>
      <c r="U20" s="7"/>
    </row>
    <row r="21" spans="1:21">
      <c r="A21" s="4">
        <v>41607</v>
      </c>
      <c r="B21" s="2">
        <v>2077</v>
      </c>
      <c r="C21" s="2">
        <v>2080</v>
      </c>
      <c r="D21" s="2">
        <v>2049</v>
      </c>
      <c r="E21" s="2">
        <v>2061</v>
      </c>
      <c r="F21" s="22"/>
      <c r="G21" s="6">
        <f t="shared" si="0"/>
        <v>11</v>
      </c>
      <c r="H21" s="11">
        <f t="shared" si="1"/>
        <v>5.3658536585365901E-3</v>
      </c>
      <c r="I21" s="6">
        <f t="shared" si="7"/>
        <v>10.178409787201522</v>
      </c>
      <c r="J21" s="6">
        <f t="shared" si="8"/>
        <v>-16.237632904335111</v>
      </c>
      <c r="K21" s="6">
        <f t="shared" si="4"/>
        <v>0.62684073763510795</v>
      </c>
      <c r="L21" s="12">
        <f t="shared" si="5"/>
        <v>0.38531167995358195</v>
      </c>
      <c r="M21" s="8">
        <f t="shared" si="2"/>
        <v>1</v>
      </c>
      <c r="N21" s="8">
        <f t="shared" si="3"/>
        <v>1</v>
      </c>
      <c r="O21" s="8">
        <f t="shared" si="6"/>
        <v>2</v>
      </c>
      <c r="P21" s="6">
        <f t="shared" si="11"/>
        <v>1.3829803466796875</v>
      </c>
      <c r="Q21" s="6">
        <f t="shared" si="12"/>
        <v>-0.844085693359375</v>
      </c>
      <c r="R21" s="6">
        <f t="shared" si="9"/>
        <v>1.6384359521313134</v>
      </c>
      <c r="S21" s="12">
        <f t="shared" si="10"/>
        <v>0.62098757819297989</v>
      </c>
      <c r="T21" s="7"/>
      <c r="U21" s="7"/>
    </row>
    <row r="22" spans="1:21">
      <c r="A22" s="4">
        <v>41610</v>
      </c>
      <c r="B22" s="2">
        <v>2070</v>
      </c>
      <c r="C22" s="2">
        <v>2074</v>
      </c>
      <c r="D22" s="2">
        <v>1995</v>
      </c>
      <c r="E22" s="2">
        <v>2007</v>
      </c>
      <c r="F22" s="22"/>
      <c r="G22" s="6">
        <f t="shared" si="0"/>
        <v>-54</v>
      </c>
      <c r="H22" s="11">
        <f t="shared" si="1"/>
        <v>-2.6200873362445365E-2</v>
      </c>
      <c r="I22" s="6">
        <f t="shared" si="7"/>
        <v>6.7856065248010147</v>
      </c>
      <c r="J22" s="6">
        <f t="shared" si="8"/>
        <v>-28.825088602890077</v>
      </c>
      <c r="K22" s="6">
        <f t="shared" si="4"/>
        <v>0.23540626772334267</v>
      </c>
      <c r="L22" s="12">
        <f t="shared" si="5"/>
        <v>0.19054967897901232</v>
      </c>
      <c r="M22" s="8">
        <f t="shared" si="2"/>
        <v>-1</v>
      </c>
      <c r="N22" s="8">
        <f t="shared" si="3"/>
        <v>-1</v>
      </c>
      <c r="O22" s="8">
        <f t="shared" si="6"/>
        <v>-2</v>
      </c>
      <c r="P22" s="6">
        <f t="shared" si="11"/>
        <v>0.69149017333984375</v>
      </c>
      <c r="Q22" s="6">
        <f t="shared" si="12"/>
        <v>-1.4220428466796875</v>
      </c>
      <c r="R22" s="6">
        <f t="shared" si="9"/>
        <v>0.48626535758356138</v>
      </c>
      <c r="S22" s="12">
        <f t="shared" si="10"/>
        <v>0.32717263784856965</v>
      </c>
      <c r="T22" s="7"/>
      <c r="U22" s="7"/>
    </row>
    <row r="23" spans="1:21">
      <c r="A23" s="4">
        <v>41611</v>
      </c>
      <c r="B23" s="2">
        <v>1957</v>
      </c>
      <c r="C23" s="2">
        <v>1985</v>
      </c>
      <c r="D23" s="2">
        <v>1877</v>
      </c>
      <c r="E23" s="2">
        <v>1895</v>
      </c>
      <c r="F23" s="22"/>
      <c r="G23" s="6">
        <f t="shared" si="0"/>
        <v>-112</v>
      </c>
      <c r="H23" s="11">
        <f t="shared" si="1"/>
        <v>-5.5804683607374228E-2</v>
      </c>
      <c r="I23" s="6">
        <f t="shared" si="7"/>
        <v>4.5237376832006762</v>
      </c>
      <c r="J23" s="6">
        <f t="shared" si="8"/>
        <v>-56.550059068593384</v>
      </c>
      <c r="K23" s="6">
        <f t="shared" si="4"/>
        <v>7.9995277771744311E-2</v>
      </c>
      <c r="L23" s="12">
        <f t="shared" si="5"/>
        <v>7.407002550677011E-2</v>
      </c>
      <c r="M23" s="8">
        <f t="shared" si="2"/>
        <v>-1</v>
      </c>
      <c r="N23" s="8">
        <f t="shared" si="3"/>
        <v>-2</v>
      </c>
      <c r="O23" s="8">
        <f t="shared" si="6"/>
        <v>-1</v>
      </c>
      <c r="P23" s="6">
        <f t="shared" si="11"/>
        <v>0.34574508666992188</v>
      </c>
      <c r="Q23" s="6">
        <f t="shared" si="12"/>
        <v>-1.2110214233398437</v>
      </c>
      <c r="R23" s="6">
        <f t="shared" si="9"/>
        <v>0.28549873685669463</v>
      </c>
      <c r="S23" s="12">
        <f t="shared" si="10"/>
        <v>0.22209180660480221</v>
      </c>
      <c r="T23" s="7"/>
      <c r="U23" s="7"/>
    </row>
    <row r="24" spans="1:21">
      <c r="A24" s="4">
        <v>41612</v>
      </c>
      <c r="B24" s="2">
        <v>1901</v>
      </c>
      <c r="C24" s="2">
        <v>1920</v>
      </c>
      <c r="D24" s="2">
        <v>1857</v>
      </c>
      <c r="E24" s="2">
        <v>1905</v>
      </c>
      <c r="F24" s="22"/>
      <c r="G24" s="6">
        <f t="shared" si="0"/>
        <v>10</v>
      </c>
      <c r="H24" s="11">
        <f t="shared" si="1"/>
        <v>5.2770448548813409E-3</v>
      </c>
      <c r="I24" s="6">
        <f t="shared" si="7"/>
        <v>6.3491584554671165</v>
      </c>
      <c r="J24" s="6">
        <f t="shared" si="8"/>
        <v>-37.700039379062254</v>
      </c>
      <c r="K24" s="6">
        <f t="shared" si="4"/>
        <v>0.16841251521326778</v>
      </c>
      <c r="L24" s="12">
        <f t="shared" si="5"/>
        <v>0.14413789053134873</v>
      </c>
      <c r="M24" s="8">
        <f t="shared" si="2"/>
        <v>1</v>
      </c>
      <c r="N24" s="8">
        <f t="shared" si="3"/>
        <v>1</v>
      </c>
      <c r="O24" s="8">
        <f t="shared" si="6"/>
        <v>3</v>
      </c>
      <c r="P24" s="6">
        <f t="shared" si="11"/>
        <v>1.6728725433349609</v>
      </c>
      <c r="Q24" s="6">
        <f t="shared" si="12"/>
        <v>-0.60551071166992188</v>
      </c>
      <c r="R24" s="6">
        <f t="shared" si="9"/>
        <v>2.7627464074440407</v>
      </c>
      <c r="S24" s="12">
        <f t="shared" si="10"/>
        <v>0.73423667403637749</v>
      </c>
      <c r="T24" s="7"/>
      <c r="U24" s="7"/>
    </row>
    <row r="25" spans="1:21">
      <c r="A25" s="4">
        <v>41613</v>
      </c>
      <c r="B25" s="2">
        <v>1945</v>
      </c>
      <c r="C25" s="2">
        <v>1994</v>
      </c>
      <c r="D25" s="2">
        <v>1931</v>
      </c>
      <c r="E25" s="2">
        <v>1973</v>
      </c>
      <c r="F25" s="22"/>
      <c r="G25" s="6">
        <f t="shared" si="0"/>
        <v>68</v>
      </c>
      <c r="H25" s="11">
        <f t="shared" si="1"/>
        <v>3.5695538057742837E-2</v>
      </c>
      <c r="I25" s="6">
        <f t="shared" si="7"/>
        <v>26.899438970311412</v>
      </c>
      <c r="J25" s="6">
        <f t="shared" si="8"/>
        <v>-25.133359586041504</v>
      </c>
      <c r="K25" s="6">
        <f t="shared" si="4"/>
        <v>1.0702683371168074</v>
      </c>
      <c r="L25" s="12">
        <f t="shared" si="5"/>
        <v>0.5169708283358736</v>
      </c>
      <c r="M25" s="8">
        <f t="shared" si="2"/>
        <v>1</v>
      </c>
      <c r="N25" s="8">
        <f t="shared" si="3"/>
        <v>2</v>
      </c>
      <c r="O25" s="8">
        <f t="shared" si="6"/>
        <v>1</v>
      </c>
      <c r="P25" s="6">
        <f t="shared" si="11"/>
        <v>1.3364362716674805</v>
      </c>
      <c r="Q25" s="6">
        <f t="shared" si="12"/>
        <v>-0.30275535583496094</v>
      </c>
      <c r="R25" s="6">
        <f t="shared" si="9"/>
        <v>4.4142448545022708</v>
      </c>
      <c r="S25" s="12">
        <f t="shared" si="10"/>
        <v>0.81530203622607877</v>
      </c>
      <c r="T25" s="7"/>
      <c r="U25" s="7"/>
    </row>
    <row r="26" spans="1:21">
      <c r="A26" s="4">
        <v>41614</v>
      </c>
      <c r="B26" s="2">
        <v>1933</v>
      </c>
      <c r="C26" s="2">
        <v>1972</v>
      </c>
      <c r="D26" s="2">
        <v>1924</v>
      </c>
      <c r="E26" s="2">
        <v>1964</v>
      </c>
      <c r="F26" s="22"/>
      <c r="G26" s="6">
        <f t="shared" si="0"/>
        <v>-9</v>
      </c>
      <c r="H26" s="11">
        <f t="shared" si="1"/>
        <v>-4.5615813482007272E-3</v>
      </c>
      <c r="I26" s="6">
        <f t="shared" si="7"/>
        <v>17.932959313540941</v>
      </c>
      <c r="J26" s="6">
        <f t="shared" si="8"/>
        <v>-19.755573057361001</v>
      </c>
      <c r="K26" s="6">
        <f t="shared" si="4"/>
        <v>0.90774179323839221</v>
      </c>
      <c r="L26" s="12">
        <f t="shared" si="5"/>
        <v>0.47582004884293083</v>
      </c>
      <c r="M26" s="8">
        <f t="shared" si="2"/>
        <v>-1</v>
      </c>
      <c r="N26" s="8">
        <f t="shared" si="3"/>
        <v>-1</v>
      </c>
      <c r="O26" s="8">
        <f t="shared" si="6"/>
        <v>-3</v>
      </c>
      <c r="P26" s="6">
        <f t="shared" si="11"/>
        <v>0.66821813583374023</v>
      </c>
      <c r="Q26" s="6">
        <f t="shared" si="12"/>
        <v>-1.6513776779174805</v>
      </c>
      <c r="R26" s="6">
        <f t="shared" si="9"/>
        <v>0.40464282929899892</v>
      </c>
      <c r="S26" s="12">
        <f t="shared" si="10"/>
        <v>0.28807524650301319</v>
      </c>
      <c r="T26" s="7"/>
      <c r="U26" s="7"/>
    </row>
    <row r="27" spans="1:21">
      <c r="A27" s="4">
        <v>41617</v>
      </c>
      <c r="B27" s="2">
        <v>1953</v>
      </c>
      <c r="C27" s="2">
        <v>1983</v>
      </c>
      <c r="D27" s="2">
        <v>1947</v>
      </c>
      <c r="E27" s="2">
        <v>1952</v>
      </c>
      <c r="F27" s="22"/>
      <c r="G27" s="6">
        <f t="shared" si="0"/>
        <v>-12</v>
      </c>
      <c r="H27" s="11">
        <f t="shared" si="1"/>
        <v>-6.109979633401208E-3</v>
      </c>
      <c r="I27" s="6">
        <f t="shared" si="7"/>
        <v>11.955306209027293</v>
      </c>
      <c r="J27" s="6">
        <f t="shared" si="8"/>
        <v>-17.170382038240668</v>
      </c>
      <c r="K27" s="6">
        <f t="shared" si="4"/>
        <v>0.69627491003993247</v>
      </c>
      <c r="L27" s="12">
        <f t="shared" si="5"/>
        <v>0.41047291681248843</v>
      </c>
      <c r="M27" s="8">
        <f t="shared" si="2"/>
        <v>-1</v>
      </c>
      <c r="N27" s="8">
        <f t="shared" si="3"/>
        <v>-2</v>
      </c>
      <c r="O27" s="8">
        <f t="shared" si="6"/>
        <v>-1</v>
      </c>
      <c r="P27" s="6">
        <f t="shared" si="11"/>
        <v>0.33410906791687012</v>
      </c>
      <c r="Q27" s="6">
        <f t="shared" si="12"/>
        <v>-1.3256888389587402</v>
      </c>
      <c r="R27" s="6">
        <f t="shared" si="9"/>
        <v>0.25202676382136208</v>
      </c>
      <c r="S27" s="12">
        <f t="shared" si="10"/>
        <v>0.20129502907121632</v>
      </c>
      <c r="T27" s="7"/>
      <c r="U27" s="7"/>
    </row>
    <row r="28" spans="1:21">
      <c r="A28" s="4">
        <v>41618</v>
      </c>
      <c r="B28" s="2">
        <v>1980</v>
      </c>
      <c r="C28" s="2">
        <v>2005</v>
      </c>
      <c r="D28" s="2">
        <v>1940</v>
      </c>
      <c r="E28" s="2">
        <v>1949</v>
      </c>
      <c r="F28" s="22"/>
      <c r="G28" s="6">
        <f t="shared" si="0"/>
        <v>-3</v>
      </c>
      <c r="H28" s="11">
        <f t="shared" si="1"/>
        <v>-1.5368852459016757E-3</v>
      </c>
      <c r="I28" s="6">
        <f t="shared" si="7"/>
        <v>7.9702041393515293</v>
      </c>
      <c r="J28" s="6">
        <f t="shared" si="8"/>
        <v>-12.446921358827112</v>
      </c>
      <c r="K28" s="6">
        <f t="shared" si="4"/>
        <v>0.64033538170458648</v>
      </c>
      <c r="L28" s="12">
        <f t="shared" si="5"/>
        <v>0.39036857269954728</v>
      </c>
      <c r="M28" s="8">
        <f t="shared" si="2"/>
        <v>-1</v>
      </c>
      <c r="N28" s="8">
        <f t="shared" si="3"/>
        <v>-3</v>
      </c>
      <c r="O28" s="8">
        <f t="shared" si="6"/>
        <v>-1</v>
      </c>
      <c r="P28" s="6">
        <f t="shared" si="11"/>
        <v>0.16705453395843506</v>
      </c>
      <c r="Q28" s="6">
        <f t="shared" si="12"/>
        <v>-1.1628444194793701</v>
      </c>
      <c r="R28" s="6">
        <f t="shared" si="9"/>
        <v>0.14366026199208048</v>
      </c>
      <c r="S28" s="12">
        <f t="shared" si="10"/>
        <v>0.12561445629128221</v>
      </c>
      <c r="T28" s="7"/>
      <c r="U28" s="7"/>
    </row>
    <row r="29" spans="1:21">
      <c r="A29" s="4">
        <v>41619</v>
      </c>
      <c r="B29" s="2">
        <v>1925</v>
      </c>
      <c r="C29" s="2">
        <v>1950</v>
      </c>
      <c r="D29" s="2">
        <v>1909</v>
      </c>
      <c r="E29" s="2">
        <v>1922</v>
      </c>
      <c r="F29" s="22"/>
      <c r="G29" s="6">
        <f t="shared" si="0"/>
        <v>-27</v>
      </c>
      <c r="H29" s="11">
        <f t="shared" si="1"/>
        <v>-1.3853258081067188E-2</v>
      </c>
      <c r="I29" s="6">
        <f t="shared" si="7"/>
        <v>5.3134694262343531</v>
      </c>
      <c r="J29" s="6">
        <f t="shared" si="8"/>
        <v>-17.297947572551408</v>
      </c>
      <c r="K29" s="6">
        <f t="shared" si="4"/>
        <v>0.30717340331553733</v>
      </c>
      <c r="L29" s="12">
        <f t="shared" si="5"/>
        <v>0.234990554838721</v>
      </c>
      <c r="M29" s="8">
        <f t="shared" si="2"/>
        <v>-1</v>
      </c>
      <c r="N29" s="8">
        <f t="shared" si="3"/>
        <v>-4</v>
      </c>
      <c r="O29" s="8">
        <f t="shared" si="6"/>
        <v>-1</v>
      </c>
      <c r="P29" s="6">
        <f t="shared" si="11"/>
        <v>8.3527266979217529E-2</v>
      </c>
      <c r="Q29" s="6">
        <f t="shared" si="12"/>
        <v>-1.0814222097396851</v>
      </c>
      <c r="R29" s="6">
        <f t="shared" si="9"/>
        <v>7.7238349857197616E-2</v>
      </c>
      <c r="S29" s="12">
        <f t="shared" si="10"/>
        <v>7.1700334347952421E-2</v>
      </c>
      <c r="T29" s="7"/>
      <c r="U29" s="7"/>
    </row>
    <row r="30" spans="1:21">
      <c r="A30" s="4">
        <v>41620</v>
      </c>
      <c r="B30" s="2">
        <v>1882</v>
      </c>
      <c r="C30" s="2">
        <v>1979</v>
      </c>
      <c r="D30" s="2">
        <v>1860</v>
      </c>
      <c r="E30" s="2">
        <v>1960</v>
      </c>
      <c r="F30" s="22"/>
      <c r="G30" s="6">
        <f t="shared" si="0"/>
        <v>38</v>
      </c>
      <c r="H30" s="11">
        <f t="shared" si="1"/>
        <v>1.9771071800208206E-2</v>
      </c>
      <c r="I30" s="6">
        <f t="shared" si="7"/>
        <v>16.208979617489568</v>
      </c>
      <c r="J30" s="6">
        <f t="shared" si="8"/>
        <v>-11.531965048367605</v>
      </c>
      <c r="K30" s="6">
        <f t="shared" si="4"/>
        <v>1.405569610166657</v>
      </c>
      <c r="L30" s="12">
        <f t="shared" si="5"/>
        <v>0.58429804077433434</v>
      </c>
      <c r="M30" s="8">
        <f t="shared" si="2"/>
        <v>1</v>
      </c>
      <c r="N30" s="8">
        <f t="shared" si="3"/>
        <v>1</v>
      </c>
      <c r="O30" s="8">
        <f t="shared" si="6"/>
        <v>5</v>
      </c>
      <c r="P30" s="6">
        <f t="shared" si="11"/>
        <v>2.5417636334896088</v>
      </c>
      <c r="Q30" s="6">
        <f t="shared" si="12"/>
        <v>-0.54071110486984253</v>
      </c>
      <c r="R30" s="6">
        <f t="shared" si="9"/>
        <v>4.7007794191714449</v>
      </c>
      <c r="S30" s="12">
        <f t="shared" si="10"/>
        <v>0.82458538973862971</v>
      </c>
      <c r="T30" s="7"/>
      <c r="U30" s="7"/>
    </row>
    <row r="31" spans="1:21">
      <c r="A31" s="4">
        <v>41621</v>
      </c>
      <c r="B31" s="2">
        <v>1921</v>
      </c>
      <c r="C31" s="2">
        <v>1984</v>
      </c>
      <c r="D31" s="2">
        <v>1920</v>
      </c>
      <c r="E31" s="2">
        <v>1968</v>
      </c>
      <c r="F31" s="22"/>
      <c r="G31" s="6">
        <f t="shared" si="0"/>
        <v>8</v>
      </c>
      <c r="H31" s="11">
        <f t="shared" si="1"/>
        <v>4.0816326530612734E-3</v>
      </c>
      <c r="I31" s="6">
        <f t="shared" si="7"/>
        <v>13.472653078326379</v>
      </c>
      <c r="J31" s="6">
        <f t="shared" si="8"/>
        <v>-7.6879766989117364</v>
      </c>
      <c r="K31" s="6">
        <f t="shared" si="4"/>
        <v>1.7524315702249054</v>
      </c>
      <c r="L31" s="12">
        <f t="shared" si="5"/>
        <v>0.63668488226274467</v>
      </c>
      <c r="M31" s="8">
        <f t="shared" si="2"/>
        <v>1</v>
      </c>
      <c r="N31" s="8">
        <f t="shared" si="3"/>
        <v>2</v>
      </c>
      <c r="O31" s="8">
        <f t="shared" si="6"/>
        <v>1</v>
      </c>
      <c r="P31" s="6">
        <f t="shared" si="11"/>
        <v>1.7708818167448044</v>
      </c>
      <c r="Q31" s="6">
        <f t="shared" si="12"/>
        <v>-0.27035555243492126</v>
      </c>
      <c r="R31" s="6">
        <f t="shared" si="9"/>
        <v>6.550195846897144</v>
      </c>
      <c r="S31" s="12">
        <f t="shared" si="10"/>
        <v>0.86755310454483592</v>
      </c>
      <c r="T31" s="7"/>
      <c r="U31" s="7"/>
    </row>
    <row r="32" spans="1:21">
      <c r="A32" s="4">
        <v>41624</v>
      </c>
      <c r="B32" s="2">
        <v>1953</v>
      </c>
      <c r="C32" s="2">
        <v>2003</v>
      </c>
      <c r="D32" s="2">
        <v>1953</v>
      </c>
      <c r="E32" s="2">
        <v>1985</v>
      </c>
      <c r="F32" s="22"/>
      <c r="G32" s="6">
        <f t="shared" si="0"/>
        <v>17</v>
      </c>
      <c r="H32" s="11">
        <f t="shared" si="1"/>
        <v>8.6382113821137363E-3</v>
      </c>
      <c r="I32" s="6">
        <f t="shared" si="7"/>
        <v>14.64843538555092</v>
      </c>
      <c r="J32" s="6">
        <f t="shared" si="8"/>
        <v>-5.1253177992744909</v>
      </c>
      <c r="K32" s="6">
        <f t="shared" si="4"/>
        <v>2.8580540679105724</v>
      </c>
      <c r="L32" s="12">
        <f t="shared" si="5"/>
        <v>0.74080197363807931</v>
      </c>
      <c r="M32" s="8">
        <f t="shared" si="2"/>
        <v>1</v>
      </c>
      <c r="N32" s="8">
        <f t="shared" si="3"/>
        <v>3</v>
      </c>
      <c r="O32" s="8">
        <f t="shared" si="6"/>
        <v>1</v>
      </c>
      <c r="P32" s="6">
        <f t="shared" si="11"/>
        <v>1.3854409083724022</v>
      </c>
      <c r="Q32" s="6">
        <f t="shared" si="12"/>
        <v>-0.13517777621746063</v>
      </c>
      <c r="R32" s="6">
        <f t="shared" si="9"/>
        <v>10.249028702348543</v>
      </c>
      <c r="S32" s="12">
        <f t="shared" si="10"/>
        <v>0.91110343599788113</v>
      </c>
      <c r="T32" s="7"/>
      <c r="U32" s="7"/>
    </row>
    <row r="33" spans="1:21">
      <c r="A33" s="4">
        <v>41625</v>
      </c>
      <c r="B33" s="2">
        <v>2020</v>
      </c>
      <c r="C33" s="2">
        <v>2093</v>
      </c>
      <c r="D33" s="2">
        <v>2007</v>
      </c>
      <c r="E33" s="2">
        <v>2086</v>
      </c>
      <c r="F33" s="22"/>
      <c r="G33" s="6">
        <f t="shared" si="0"/>
        <v>101</v>
      </c>
      <c r="H33" s="11">
        <f t="shared" si="1"/>
        <v>5.0881612090680095E-2</v>
      </c>
      <c r="I33" s="6">
        <f t="shared" si="7"/>
        <v>43.432290257033948</v>
      </c>
      <c r="J33" s="6">
        <f t="shared" si="8"/>
        <v>-3.4168785328496605</v>
      </c>
      <c r="K33" s="6">
        <f t="shared" si="4"/>
        <v>12.711101620815191</v>
      </c>
      <c r="L33" s="12">
        <f t="shared" si="5"/>
        <v>0.92706640008546992</v>
      </c>
      <c r="M33" s="8">
        <f t="shared" si="2"/>
        <v>1</v>
      </c>
      <c r="N33" s="8">
        <f t="shared" si="3"/>
        <v>4</v>
      </c>
      <c r="O33" s="8">
        <f t="shared" si="6"/>
        <v>1</v>
      </c>
      <c r="P33" s="6">
        <f t="shared" si="11"/>
        <v>1.1927204541862011</v>
      </c>
      <c r="Q33" s="6">
        <f t="shared" si="12"/>
        <v>-6.7588888108730316E-2</v>
      </c>
      <c r="R33" s="6">
        <f t="shared" si="9"/>
        <v>17.646694413251339</v>
      </c>
      <c r="S33" s="12">
        <f t="shared" si="10"/>
        <v>0.94637119170627115</v>
      </c>
      <c r="T33" s="7"/>
      <c r="U33" s="7"/>
    </row>
    <row r="34" spans="1:21">
      <c r="A34" s="4">
        <v>41626</v>
      </c>
      <c r="B34" s="2">
        <v>2044</v>
      </c>
      <c r="C34" s="2">
        <v>2146</v>
      </c>
      <c r="D34" s="2">
        <v>2032</v>
      </c>
      <c r="E34" s="2">
        <v>2131</v>
      </c>
      <c r="F34" s="22"/>
      <c r="G34" s="6">
        <f t="shared" si="0"/>
        <v>45</v>
      </c>
      <c r="H34" s="11">
        <f t="shared" si="1"/>
        <v>2.1572387344199528E-2</v>
      </c>
      <c r="I34" s="6">
        <f t="shared" si="7"/>
        <v>43.954860171355961</v>
      </c>
      <c r="J34" s="6">
        <f t="shared" si="8"/>
        <v>-2.2779190218997738</v>
      </c>
      <c r="K34" s="6">
        <f t="shared" si="4"/>
        <v>19.296059143795997</v>
      </c>
      <c r="L34" s="12">
        <f t="shared" si="5"/>
        <v>0.95072935130336989</v>
      </c>
      <c r="M34" s="8">
        <f t="shared" si="2"/>
        <v>1</v>
      </c>
      <c r="N34" s="8">
        <f t="shared" si="3"/>
        <v>5</v>
      </c>
      <c r="O34" s="8">
        <f t="shared" si="6"/>
        <v>1</v>
      </c>
      <c r="P34" s="6">
        <f t="shared" si="11"/>
        <v>1.0963602270931005</v>
      </c>
      <c r="Q34" s="6">
        <f t="shared" si="12"/>
        <v>-3.3794444054365158E-2</v>
      </c>
      <c r="R34" s="6">
        <f t="shared" si="9"/>
        <v>32.442025835056931</v>
      </c>
      <c r="S34" s="12">
        <f t="shared" si="10"/>
        <v>0.97009750530867334</v>
      </c>
      <c r="T34" s="7"/>
      <c r="U34" s="7"/>
    </row>
    <row r="35" spans="1:21">
      <c r="A35" s="4">
        <v>41627</v>
      </c>
      <c r="B35" s="2">
        <v>2150</v>
      </c>
      <c r="C35" s="2">
        <v>2150</v>
      </c>
      <c r="D35" s="2">
        <v>2121</v>
      </c>
      <c r="E35" s="2">
        <v>2140</v>
      </c>
      <c r="F35" s="22"/>
      <c r="G35" s="6">
        <f t="shared" si="0"/>
        <v>9</v>
      </c>
      <c r="H35" s="11">
        <f t="shared" si="1"/>
        <v>4.2233693101829672E-3</v>
      </c>
      <c r="I35" s="6">
        <f t="shared" si="7"/>
        <v>32.303240114237305</v>
      </c>
      <c r="J35" s="6">
        <f t="shared" si="8"/>
        <v>-1.5186126812665159</v>
      </c>
      <c r="K35" s="6">
        <f t="shared" si="4"/>
        <v>21.271546400690234</v>
      </c>
      <c r="L35" s="12">
        <f t="shared" si="5"/>
        <v>0.9550996602566848</v>
      </c>
      <c r="M35" s="8">
        <f t="shared" si="2"/>
        <v>1</v>
      </c>
      <c r="N35" s="8">
        <f t="shared" si="3"/>
        <v>6</v>
      </c>
      <c r="O35" s="8">
        <f t="shared" si="6"/>
        <v>1</v>
      </c>
      <c r="P35" s="6">
        <f t="shared" si="11"/>
        <v>1.0481801135465503</v>
      </c>
      <c r="Q35" s="6">
        <f t="shared" si="12"/>
        <v>-1.6897222027182579E-2</v>
      </c>
      <c r="R35" s="6">
        <f t="shared" si="9"/>
        <v>62.032688678668116</v>
      </c>
      <c r="S35" s="12">
        <f t="shared" si="10"/>
        <v>0.98413521585446151</v>
      </c>
      <c r="T35" s="7"/>
      <c r="U35" s="7"/>
    </row>
    <row r="36" spans="1:21">
      <c r="A36" s="4">
        <v>41628</v>
      </c>
      <c r="B36" s="2">
        <v>2090</v>
      </c>
      <c r="C36" s="2">
        <v>2150</v>
      </c>
      <c r="D36" s="2">
        <v>2081</v>
      </c>
      <c r="E36" s="2">
        <v>2093</v>
      </c>
      <c r="F36" s="22"/>
      <c r="G36" s="6">
        <f t="shared" si="0"/>
        <v>-47</v>
      </c>
      <c r="H36" s="11">
        <f t="shared" si="1"/>
        <v>-2.1962616822429948E-2</v>
      </c>
      <c r="I36" s="6">
        <f t="shared" si="7"/>
        <v>21.535493409491536</v>
      </c>
      <c r="J36" s="6">
        <f t="shared" si="8"/>
        <v>-16.679075120844342</v>
      </c>
      <c r="K36" s="6">
        <f t="shared" si="4"/>
        <v>1.2911683203931363</v>
      </c>
      <c r="L36" s="12">
        <f t="shared" si="5"/>
        <v>0.56354145127652067</v>
      </c>
      <c r="M36" s="8">
        <f t="shared" si="2"/>
        <v>-1</v>
      </c>
      <c r="N36" s="8">
        <f t="shared" si="3"/>
        <v>-1</v>
      </c>
      <c r="O36" s="8">
        <f t="shared" si="6"/>
        <v>-7</v>
      </c>
      <c r="P36" s="6">
        <f t="shared" si="11"/>
        <v>0.52409005677327514</v>
      </c>
      <c r="Q36" s="6">
        <f t="shared" si="12"/>
        <v>-3.5084486110135913</v>
      </c>
      <c r="R36" s="6">
        <f t="shared" si="9"/>
        <v>0.14937943087667613</v>
      </c>
      <c r="S36" s="12">
        <f t="shared" si="10"/>
        <v>0.1299652898457897</v>
      </c>
      <c r="T36" s="7"/>
      <c r="U36" s="7"/>
    </row>
    <row r="37" spans="1:21">
      <c r="A37" s="4">
        <v>41632</v>
      </c>
      <c r="B37" s="2">
        <v>2111</v>
      </c>
      <c r="C37" s="2">
        <v>2136</v>
      </c>
      <c r="D37" s="2">
        <v>2106</v>
      </c>
      <c r="E37" s="2">
        <v>2110</v>
      </c>
      <c r="F37" s="22"/>
      <c r="G37" s="6">
        <f t="shared" si="0"/>
        <v>17</v>
      </c>
      <c r="H37" s="11">
        <f t="shared" si="1"/>
        <v>8.1223124701386151E-3</v>
      </c>
      <c r="I37" s="6">
        <f t="shared" si="7"/>
        <v>20.023662272994358</v>
      </c>
      <c r="J37" s="6">
        <f t="shared" si="8"/>
        <v>-11.119383413896228</v>
      </c>
      <c r="K37" s="6">
        <f t="shared" si="4"/>
        <v>1.800788904173426</v>
      </c>
      <c r="L37" s="12">
        <f t="shared" si="5"/>
        <v>0.64295774004605966</v>
      </c>
      <c r="M37" s="8">
        <f t="shared" si="2"/>
        <v>1</v>
      </c>
      <c r="N37" s="8">
        <f t="shared" si="3"/>
        <v>1</v>
      </c>
      <c r="O37" s="8">
        <f t="shared" si="6"/>
        <v>2</v>
      </c>
      <c r="P37" s="6">
        <f t="shared" si="11"/>
        <v>1.2620450283866376</v>
      </c>
      <c r="Q37" s="6">
        <f t="shared" si="12"/>
        <v>-1.7542243055067956</v>
      </c>
      <c r="R37" s="6">
        <f t="shared" si="9"/>
        <v>0.71943195885775424</v>
      </c>
      <c r="S37" s="12">
        <f t="shared" si="10"/>
        <v>0.4184125781491721</v>
      </c>
      <c r="T37" s="7"/>
      <c r="U37" s="7"/>
    </row>
    <row r="38" spans="1:21">
      <c r="A38" s="4">
        <v>41633</v>
      </c>
      <c r="B38" s="2">
        <v>2109</v>
      </c>
      <c r="C38" s="2">
        <v>2129</v>
      </c>
      <c r="D38" s="2">
        <v>2102</v>
      </c>
      <c r="E38" s="2">
        <v>2124</v>
      </c>
      <c r="F38" s="22"/>
      <c r="G38" s="6">
        <f t="shared" si="0"/>
        <v>14</v>
      </c>
      <c r="H38" s="11">
        <f t="shared" si="1"/>
        <v>6.6350710900473509E-3</v>
      </c>
      <c r="I38" s="6">
        <f t="shared" si="7"/>
        <v>18.015774848662904</v>
      </c>
      <c r="J38" s="6">
        <f t="shared" si="8"/>
        <v>-7.4129222759308186</v>
      </c>
      <c r="K38" s="6">
        <f t="shared" si="4"/>
        <v>2.430320213549078</v>
      </c>
      <c r="L38" s="12">
        <f t="shared" si="5"/>
        <v>0.70848202565748819</v>
      </c>
      <c r="M38" s="8">
        <f t="shared" si="2"/>
        <v>1</v>
      </c>
      <c r="N38" s="8">
        <f t="shared" si="3"/>
        <v>2</v>
      </c>
      <c r="O38" s="8">
        <f t="shared" si="6"/>
        <v>1</v>
      </c>
      <c r="P38" s="6">
        <f t="shared" si="11"/>
        <v>1.1310225141933188</v>
      </c>
      <c r="Q38" s="6">
        <f t="shared" si="12"/>
        <v>-0.87711215275339782</v>
      </c>
      <c r="R38" s="6">
        <f t="shared" si="9"/>
        <v>1.2894844868388324</v>
      </c>
      <c r="S38" s="12">
        <f t="shared" si="10"/>
        <v>0.56322045170057766</v>
      </c>
      <c r="T38" s="7"/>
      <c r="U38" s="7"/>
    </row>
    <row r="39" spans="1:21">
      <c r="A39" s="4">
        <v>41634</v>
      </c>
      <c r="B39" s="2">
        <v>2129</v>
      </c>
      <c r="C39" s="2">
        <v>2149</v>
      </c>
      <c r="D39" s="2">
        <v>2110</v>
      </c>
      <c r="E39" s="2">
        <v>2127</v>
      </c>
      <c r="F39" s="22"/>
      <c r="G39" s="6">
        <f t="shared" si="0"/>
        <v>3</v>
      </c>
      <c r="H39" s="11">
        <f t="shared" si="1"/>
        <v>1.4124293785311437E-3</v>
      </c>
      <c r="I39" s="6">
        <f t="shared" si="7"/>
        <v>13.010516565775269</v>
      </c>
      <c r="J39" s="6">
        <f t="shared" si="8"/>
        <v>-4.9419481839538788</v>
      </c>
      <c r="K39" s="6">
        <f t="shared" si="4"/>
        <v>2.6326695629912518</v>
      </c>
      <c r="L39" s="12">
        <f t="shared" si="5"/>
        <v>0.72472035161475867</v>
      </c>
      <c r="M39" s="8">
        <f t="shared" si="2"/>
        <v>1</v>
      </c>
      <c r="N39" s="8">
        <f t="shared" si="3"/>
        <v>3</v>
      </c>
      <c r="O39" s="8">
        <f t="shared" si="6"/>
        <v>1</v>
      </c>
      <c r="P39" s="6">
        <f t="shared" si="11"/>
        <v>1.0655112570966594</v>
      </c>
      <c r="Q39" s="6">
        <f t="shared" si="12"/>
        <v>-0.43855607637669891</v>
      </c>
      <c r="R39" s="6">
        <f t="shared" si="9"/>
        <v>2.4295895428009886</v>
      </c>
      <c r="S39" s="12">
        <f t="shared" si="10"/>
        <v>0.70841991803389759</v>
      </c>
      <c r="T39" s="7"/>
      <c r="U39" s="7"/>
    </row>
    <row r="40" spans="1:21">
      <c r="A40" s="4">
        <v>41635</v>
      </c>
      <c r="B40" s="2">
        <v>2140</v>
      </c>
      <c r="C40" s="2">
        <v>2140</v>
      </c>
      <c r="D40" s="2">
        <v>2068</v>
      </c>
      <c r="E40" s="2">
        <v>2119</v>
      </c>
      <c r="F40" s="22"/>
      <c r="G40" s="6">
        <f t="shared" si="0"/>
        <v>-8</v>
      </c>
      <c r="H40" s="11">
        <f t="shared" si="1"/>
        <v>-3.761165961448043E-3</v>
      </c>
      <c r="I40" s="6">
        <f t="shared" si="7"/>
        <v>8.6736777105168468</v>
      </c>
      <c r="J40" s="6">
        <f t="shared" si="8"/>
        <v>-5.9612987893025862</v>
      </c>
      <c r="K40" s="6">
        <f t="shared" si="4"/>
        <v>1.4549979823325685</v>
      </c>
      <c r="L40" s="12">
        <f t="shared" si="5"/>
        <v>0.59266768966959826</v>
      </c>
      <c r="M40" s="8">
        <f t="shared" si="2"/>
        <v>-1</v>
      </c>
      <c r="N40" s="8">
        <f t="shared" si="3"/>
        <v>-1</v>
      </c>
      <c r="O40" s="8">
        <f t="shared" si="6"/>
        <v>-4</v>
      </c>
      <c r="P40" s="6">
        <f t="shared" si="11"/>
        <v>0.5327556285483297</v>
      </c>
      <c r="Q40" s="6">
        <f t="shared" si="12"/>
        <v>-2.2192780381883495</v>
      </c>
      <c r="R40" s="6">
        <f t="shared" si="9"/>
        <v>0.24005808167381815</v>
      </c>
      <c r="S40" s="12">
        <f t="shared" si="10"/>
        <v>0.19358615956906644</v>
      </c>
      <c r="T40" s="7"/>
      <c r="U40" s="7"/>
    </row>
    <row r="41" spans="1:21">
      <c r="A41" s="4">
        <v>41638</v>
      </c>
      <c r="B41" s="2">
        <v>2129</v>
      </c>
      <c r="C41" s="2">
        <v>2141</v>
      </c>
      <c r="D41" s="2">
        <v>2094</v>
      </c>
      <c r="E41" s="2">
        <v>2102</v>
      </c>
      <c r="F41" s="22"/>
      <c r="G41" s="6">
        <f t="shared" si="0"/>
        <v>-17</v>
      </c>
      <c r="H41" s="11">
        <f t="shared" si="1"/>
        <v>-8.0226521944313234E-3</v>
      </c>
      <c r="I41" s="6">
        <f t="shared" si="7"/>
        <v>5.7824518070112312</v>
      </c>
      <c r="J41" s="6">
        <f t="shared" si="8"/>
        <v>-9.6408658595350563</v>
      </c>
      <c r="K41" s="6">
        <f t="shared" si="4"/>
        <v>0.59978552665912699</v>
      </c>
      <c r="L41" s="12">
        <f t="shared" si="5"/>
        <v>0.37491621011953669</v>
      </c>
      <c r="M41" s="8">
        <f t="shared" si="2"/>
        <v>-1</v>
      </c>
      <c r="N41" s="8">
        <f t="shared" si="3"/>
        <v>-2</v>
      </c>
      <c r="O41" s="8">
        <f t="shared" si="6"/>
        <v>-1</v>
      </c>
      <c r="P41" s="6">
        <f t="shared" si="11"/>
        <v>0.26637781427416485</v>
      </c>
      <c r="Q41" s="6">
        <f t="shared" si="12"/>
        <v>-1.6096390190941747</v>
      </c>
      <c r="R41" s="6">
        <f t="shared" si="9"/>
        <v>0.16548916316906204</v>
      </c>
      <c r="S41" s="12">
        <f t="shared" si="10"/>
        <v>0.14199116422419855</v>
      </c>
      <c r="T41" s="7"/>
      <c r="U41" s="7"/>
    </row>
    <row r="42" spans="1:21">
      <c r="A42" s="4">
        <v>41645</v>
      </c>
      <c r="B42" s="2">
        <v>2081</v>
      </c>
      <c r="C42" s="2">
        <v>2084</v>
      </c>
      <c r="D42" s="2">
        <v>2045</v>
      </c>
      <c r="E42" s="2">
        <v>2062</v>
      </c>
      <c r="F42" s="22"/>
      <c r="G42" s="6">
        <f t="shared" si="0"/>
        <v>-40</v>
      </c>
      <c r="H42" s="11">
        <f t="shared" si="1"/>
        <v>-1.9029495718363432E-2</v>
      </c>
      <c r="I42" s="6">
        <f t="shared" si="7"/>
        <v>3.8549678713408206</v>
      </c>
      <c r="J42" s="6">
        <f t="shared" si="8"/>
        <v>-19.760577239690036</v>
      </c>
      <c r="K42" s="6">
        <f t="shared" si="4"/>
        <v>0.19508376828172502</v>
      </c>
      <c r="L42" s="12">
        <f t="shared" si="5"/>
        <v>0.16323857244100448</v>
      </c>
      <c r="M42" s="8">
        <f t="shared" si="2"/>
        <v>-1</v>
      </c>
      <c r="N42" s="8">
        <f t="shared" si="3"/>
        <v>-3</v>
      </c>
      <c r="O42" s="8">
        <f t="shared" si="6"/>
        <v>-1</v>
      </c>
      <c r="P42" s="6">
        <f t="shared" si="11"/>
        <v>0.13318890713708242</v>
      </c>
      <c r="Q42" s="6">
        <f t="shared" si="12"/>
        <v>-1.3048195095470874</v>
      </c>
      <c r="R42" s="6">
        <f t="shared" si="9"/>
        <v>0.10207458285423192</v>
      </c>
      <c r="S42" s="12">
        <f t="shared" si="10"/>
        <v>9.2620394701302233E-2</v>
      </c>
      <c r="T42" s="7"/>
      <c r="U42" s="7"/>
    </row>
    <row r="43" spans="1:21">
      <c r="A43" s="4">
        <v>41646</v>
      </c>
      <c r="B43" s="13">
        <v>2062</v>
      </c>
      <c r="C43" s="13">
        <v>2080</v>
      </c>
      <c r="D43" s="14">
        <v>2032</v>
      </c>
      <c r="E43" s="2">
        <v>2053</v>
      </c>
      <c r="F43" s="22"/>
      <c r="G43" s="6">
        <f t="shared" si="0"/>
        <v>-9</v>
      </c>
      <c r="H43" s="11">
        <f t="shared" si="1"/>
        <v>-4.3646944713869873E-3</v>
      </c>
      <c r="I43" s="6">
        <f t="shared" si="7"/>
        <v>2.5699785808938804</v>
      </c>
      <c r="J43" s="6">
        <f t="shared" si="8"/>
        <v>-16.173718159793356</v>
      </c>
      <c r="K43" s="6">
        <f t="shared" si="4"/>
        <v>0.1588984397714221</v>
      </c>
      <c r="L43" s="12">
        <f t="shared" si="5"/>
        <v>0.13711161765198587</v>
      </c>
      <c r="M43" s="8">
        <f t="shared" si="2"/>
        <v>-1</v>
      </c>
      <c r="N43" s="8">
        <f t="shared" si="3"/>
        <v>-4</v>
      </c>
      <c r="O43" s="8">
        <f t="shared" si="6"/>
        <v>-1</v>
      </c>
      <c r="P43" s="6">
        <f t="shared" si="11"/>
        <v>6.6594453568541212E-2</v>
      </c>
      <c r="Q43" s="6">
        <f t="shared" si="12"/>
        <v>-1.1524097547735437</v>
      </c>
      <c r="R43" s="6">
        <f t="shared" si="9"/>
        <v>5.7787131090041383E-2</v>
      </c>
      <c r="S43" s="12">
        <f t="shared" si="10"/>
        <v>5.4630208093467858E-2</v>
      </c>
      <c r="T43" s="7"/>
      <c r="U43" s="7"/>
    </row>
    <row r="44" spans="1:21">
      <c r="A44" s="4">
        <v>41647</v>
      </c>
      <c r="B44" s="13">
        <v>2083</v>
      </c>
      <c r="C44" s="13">
        <v>2089</v>
      </c>
      <c r="D44" s="14">
        <v>2065</v>
      </c>
      <c r="E44" s="2">
        <v>2088</v>
      </c>
      <c r="F44" s="22"/>
      <c r="G44" s="6">
        <f t="shared" si="0"/>
        <v>35</v>
      </c>
      <c r="H44" s="11">
        <f t="shared" si="1"/>
        <v>1.7048222113979605E-2</v>
      </c>
      <c r="I44" s="6">
        <f t="shared" si="7"/>
        <v>13.37998572059592</v>
      </c>
      <c r="J44" s="6">
        <f t="shared" si="8"/>
        <v>-10.782478773195571</v>
      </c>
      <c r="K44" s="6">
        <f t="shared" si="4"/>
        <v>1.2409007244101937</v>
      </c>
      <c r="L44" s="12">
        <f t="shared" si="5"/>
        <v>0.55375086941292306</v>
      </c>
      <c r="M44" s="8">
        <f t="shared" si="2"/>
        <v>1</v>
      </c>
      <c r="N44" s="8">
        <f t="shared" si="3"/>
        <v>1</v>
      </c>
      <c r="O44" s="8">
        <f t="shared" si="6"/>
        <v>5</v>
      </c>
      <c r="P44" s="6">
        <f t="shared" si="11"/>
        <v>2.5332972267842706</v>
      </c>
      <c r="Q44" s="6">
        <f t="shared" si="12"/>
        <v>-0.57620487738677184</v>
      </c>
      <c r="R44" s="6">
        <f t="shared" si="9"/>
        <v>4.3965216647824725</v>
      </c>
      <c r="S44" s="12">
        <f t="shared" si="10"/>
        <v>0.81469545345736905</v>
      </c>
      <c r="T44" s="7"/>
      <c r="U44" s="7"/>
    </row>
    <row r="45" spans="1:21">
      <c r="A45" s="4">
        <v>41648</v>
      </c>
      <c r="B45" s="13">
        <v>2088</v>
      </c>
      <c r="C45" s="13">
        <v>2088</v>
      </c>
      <c r="D45" s="14">
        <v>2009</v>
      </c>
      <c r="E45" s="2">
        <v>2033</v>
      </c>
      <c r="F45" s="22"/>
      <c r="G45" s="6">
        <f t="shared" si="0"/>
        <v>-55</v>
      </c>
      <c r="H45" s="11">
        <f t="shared" si="1"/>
        <v>-2.634099616858232E-2</v>
      </c>
      <c r="I45" s="6">
        <f t="shared" si="7"/>
        <v>8.9199904803972796</v>
      </c>
      <c r="J45" s="6">
        <f t="shared" si="8"/>
        <v>-25.521652515463714</v>
      </c>
      <c r="K45" s="6">
        <f t="shared" si="4"/>
        <v>0.34950677566793947</v>
      </c>
      <c r="L45" s="12">
        <f t="shared" si="5"/>
        <v>0.2589885297129767</v>
      </c>
      <c r="M45" s="8">
        <f t="shared" si="2"/>
        <v>-1</v>
      </c>
      <c r="N45" s="8">
        <f t="shared" si="3"/>
        <v>-1</v>
      </c>
      <c r="O45" s="8">
        <f t="shared" si="6"/>
        <v>-2</v>
      </c>
      <c r="P45" s="6">
        <f t="shared" si="11"/>
        <v>1.2666486133921353</v>
      </c>
      <c r="Q45" s="6">
        <f t="shared" si="12"/>
        <v>-1.2881024386933859</v>
      </c>
      <c r="R45" s="6">
        <f t="shared" si="9"/>
        <v>0.98334462799168931</v>
      </c>
      <c r="S45" s="12">
        <f t="shared" si="10"/>
        <v>0.49580119063191364</v>
      </c>
      <c r="T45" s="7"/>
      <c r="U45" s="7"/>
    </row>
    <row r="46" spans="1:21">
      <c r="A46" s="4">
        <v>41649</v>
      </c>
      <c r="B46" s="13">
        <v>2032</v>
      </c>
      <c r="C46" s="13">
        <v>2044</v>
      </c>
      <c r="D46" s="14">
        <v>1973</v>
      </c>
      <c r="E46" s="2">
        <v>2017</v>
      </c>
      <c r="F46" s="22"/>
      <c r="G46" s="6">
        <f t="shared" si="0"/>
        <v>-16</v>
      </c>
      <c r="H46" s="11">
        <f t="shared" si="1"/>
        <v>-7.870142646335454E-3</v>
      </c>
      <c r="I46" s="6">
        <f t="shared" si="7"/>
        <v>5.9466603202648534</v>
      </c>
      <c r="J46" s="6">
        <f t="shared" si="8"/>
        <v>-22.347768343642475</v>
      </c>
      <c r="K46" s="6">
        <f t="shared" si="4"/>
        <v>0.26609638281652259</v>
      </c>
      <c r="L46" s="12">
        <f t="shared" si="5"/>
        <v>0.21017071561690437</v>
      </c>
      <c r="M46" s="8">
        <f t="shared" si="2"/>
        <v>-1</v>
      </c>
      <c r="N46" s="8">
        <f t="shared" si="3"/>
        <v>-2</v>
      </c>
      <c r="O46" s="8">
        <f t="shared" si="6"/>
        <v>-1</v>
      </c>
      <c r="P46" s="6">
        <f t="shared" si="11"/>
        <v>0.63332430669606765</v>
      </c>
      <c r="Q46" s="6">
        <f t="shared" si="12"/>
        <v>-1.144051219346693</v>
      </c>
      <c r="R46" s="6">
        <f t="shared" si="9"/>
        <v>0.55358037820870087</v>
      </c>
      <c r="S46" s="12">
        <f t="shared" si="10"/>
        <v>0.35632554708690811</v>
      </c>
      <c r="T46" s="7"/>
      <c r="U46" s="7"/>
    </row>
    <row r="47" spans="1:21">
      <c r="A47" s="4">
        <v>41653</v>
      </c>
      <c r="B47" s="13">
        <v>1990</v>
      </c>
      <c r="C47" s="13">
        <v>1996</v>
      </c>
      <c r="D47" s="14">
        <v>1940</v>
      </c>
      <c r="E47" s="2">
        <v>1960</v>
      </c>
      <c r="F47" s="22"/>
      <c r="G47" s="6">
        <f t="shared" si="0"/>
        <v>-57</v>
      </c>
      <c r="H47" s="11">
        <f t="shared" si="1"/>
        <v>-2.8259791769955411E-2</v>
      </c>
      <c r="I47" s="6">
        <f t="shared" si="7"/>
        <v>3.9644402135099024</v>
      </c>
      <c r="J47" s="6">
        <f t="shared" si="8"/>
        <v>-33.898512229094983</v>
      </c>
      <c r="K47" s="6">
        <f t="shared" si="4"/>
        <v>0.11695027164369876</v>
      </c>
      <c r="L47" s="12">
        <f t="shared" si="5"/>
        <v>0.10470499413693257</v>
      </c>
      <c r="M47" s="8">
        <f t="shared" si="2"/>
        <v>-1</v>
      </c>
      <c r="N47" s="8">
        <f t="shared" si="3"/>
        <v>-3</v>
      </c>
      <c r="O47" s="8">
        <f t="shared" si="6"/>
        <v>-1</v>
      </c>
      <c r="P47" s="6">
        <f t="shared" si="11"/>
        <v>0.31666215334803383</v>
      </c>
      <c r="Q47" s="6">
        <f t="shared" si="12"/>
        <v>-1.0720256096733465</v>
      </c>
      <c r="R47" s="6">
        <f t="shared" si="9"/>
        <v>0.29538674308771684</v>
      </c>
      <c r="S47" s="12">
        <f t="shared" si="10"/>
        <v>0.22802977154423043</v>
      </c>
      <c r="T47" s="7"/>
      <c r="U47" s="7"/>
    </row>
    <row r="48" spans="1:21">
      <c r="A48" s="4">
        <v>41654</v>
      </c>
      <c r="B48" s="13">
        <v>1980</v>
      </c>
      <c r="C48" s="13">
        <v>1980</v>
      </c>
      <c r="D48" s="14">
        <v>1947</v>
      </c>
      <c r="E48" s="2">
        <v>1960</v>
      </c>
      <c r="F48" s="22"/>
      <c r="G48" s="6">
        <f t="shared" si="0"/>
        <v>0</v>
      </c>
      <c r="H48" s="11">
        <f t="shared" si="1"/>
        <v>0</v>
      </c>
      <c r="I48" s="6">
        <f t="shared" si="7"/>
        <v>2.6429601423399349</v>
      </c>
      <c r="J48" s="6">
        <f t="shared" si="8"/>
        <v>-22.59900815272999</v>
      </c>
      <c r="K48" s="6">
        <f t="shared" si="4"/>
        <v>0.11695027164369874</v>
      </c>
      <c r="L48" s="12">
        <f t="shared" si="5"/>
        <v>0.10470499413693257</v>
      </c>
      <c r="M48" s="8">
        <f t="shared" si="2"/>
        <v>0</v>
      </c>
      <c r="N48" s="8">
        <f t="shared" si="3"/>
        <v>0</v>
      </c>
      <c r="O48" s="8">
        <f t="shared" si="6"/>
        <v>3</v>
      </c>
      <c r="P48" s="6">
        <f t="shared" si="11"/>
        <v>1.6583310766740169</v>
      </c>
      <c r="Q48" s="6">
        <f t="shared" si="12"/>
        <v>-0.53601280483667324</v>
      </c>
      <c r="R48" s="6">
        <f t="shared" si="9"/>
        <v>3.0938273520896979</v>
      </c>
      <c r="S48" s="12">
        <f t="shared" si="10"/>
        <v>0.75572980636578402</v>
      </c>
      <c r="T48" s="7"/>
      <c r="U48" s="7"/>
    </row>
    <row r="49" spans="1:21">
      <c r="A49" s="4">
        <v>41655</v>
      </c>
      <c r="B49" s="13">
        <v>1998</v>
      </c>
      <c r="C49" s="13">
        <v>1998</v>
      </c>
      <c r="D49" s="14">
        <v>1929</v>
      </c>
      <c r="E49" s="2">
        <v>1937</v>
      </c>
      <c r="F49" s="22"/>
      <c r="G49" s="6">
        <f t="shared" si="0"/>
        <v>-23</v>
      </c>
      <c r="H49" s="11">
        <f t="shared" si="1"/>
        <v>-1.1734693877550995E-2</v>
      </c>
      <c r="I49" s="6">
        <f t="shared" si="7"/>
        <v>1.7619734282266233</v>
      </c>
      <c r="J49" s="6">
        <f t="shared" si="8"/>
        <v>-22.732672101819997</v>
      </c>
      <c r="K49" s="6">
        <f t="shared" si="4"/>
        <v>7.7508416975123576E-2</v>
      </c>
      <c r="L49" s="12">
        <f t="shared" si="5"/>
        <v>7.1933003727907896E-2</v>
      </c>
      <c r="M49" s="8">
        <f t="shared" si="2"/>
        <v>-1</v>
      </c>
      <c r="N49" s="8">
        <f t="shared" si="3"/>
        <v>-1</v>
      </c>
      <c r="O49" s="8">
        <f t="shared" si="6"/>
        <v>-1</v>
      </c>
      <c r="P49" s="6">
        <f t="shared" si="11"/>
        <v>0.82916553833700846</v>
      </c>
      <c r="Q49" s="6">
        <f t="shared" si="12"/>
        <v>-0.76800640241833662</v>
      </c>
      <c r="R49" s="6">
        <f t="shared" si="9"/>
        <v>1.07963362769645</v>
      </c>
      <c r="S49" s="12">
        <f t="shared" si="10"/>
        <v>0.51914607136466095</v>
      </c>
      <c r="T49" s="7"/>
      <c r="U49" s="7"/>
    </row>
    <row r="50" spans="1:21">
      <c r="A50" s="4">
        <v>41656</v>
      </c>
      <c r="B50" s="13">
        <v>1940</v>
      </c>
      <c r="C50" s="13">
        <v>1970</v>
      </c>
      <c r="D50" s="14">
        <v>1933</v>
      </c>
      <c r="E50" s="2">
        <v>1963</v>
      </c>
      <c r="F50" s="22"/>
      <c r="G50" s="6">
        <f t="shared" si="0"/>
        <v>26</v>
      </c>
      <c r="H50" s="11">
        <f t="shared" si="1"/>
        <v>1.3422818791946289E-2</v>
      </c>
      <c r="I50" s="6">
        <f t="shared" si="7"/>
        <v>9.8413156188177489</v>
      </c>
      <c r="J50" s="6">
        <f t="shared" si="8"/>
        <v>-15.155114734546665</v>
      </c>
      <c r="K50" s="6">
        <f t="shared" si="4"/>
        <v>0.6493725577929208</v>
      </c>
      <c r="L50" s="12">
        <f t="shared" si="5"/>
        <v>0.39370884081026991</v>
      </c>
      <c r="M50" s="8">
        <f t="shared" si="2"/>
        <v>1</v>
      </c>
      <c r="N50" s="8">
        <f t="shared" si="3"/>
        <v>1</v>
      </c>
      <c r="O50" s="8">
        <f t="shared" si="6"/>
        <v>2</v>
      </c>
      <c r="P50" s="6">
        <f t="shared" si="11"/>
        <v>1.4145827691685042</v>
      </c>
      <c r="Q50" s="6">
        <f t="shared" si="12"/>
        <v>-0.38400320120916831</v>
      </c>
      <c r="R50" s="6">
        <f t="shared" si="9"/>
        <v>3.6837785849550104</v>
      </c>
      <c r="S50" s="12">
        <f t="shared" si="10"/>
        <v>0.78649716636645728</v>
      </c>
      <c r="T50" s="7"/>
      <c r="U50" s="7"/>
    </row>
    <row r="51" spans="1:21">
      <c r="A51" s="4">
        <v>41659</v>
      </c>
      <c r="B51" s="13">
        <v>1963</v>
      </c>
      <c r="C51" s="13">
        <v>1963</v>
      </c>
      <c r="D51" s="14">
        <v>1924</v>
      </c>
      <c r="E51" s="2">
        <v>1926</v>
      </c>
      <c r="F51" s="22"/>
      <c r="G51" s="6">
        <f t="shared" si="0"/>
        <v>-37</v>
      </c>
      <c r="H51" s="11">
        <f t="shared" si="1"/>
        <v>-1.8848700967906251E-2</v>
      </c>
      <c r="I51" s="6">
        <f t="shared" si="7"/>
        <v>6.5608770792118323</v>
      </c>
      <c r="J51" s="6">
        <f t="shared" si="8"/>
        <v>-22.436743156364443</v>
      </c>
      <c r="K51" s="6">
        <f t="shared" si="4"/>
        <v>0.29241664146566493</v>
      </c>
      <c r="L51" s="12">
        <f t="shared" si="5"/>
        <v>0.22625570739637779</v>
      </c>
      <c r="M51" s="8">
        <f t="shared" si="2"/>
        <v>-1</v>
      </c>
      <c r="N51" s="8">
        <f t="shared" si="3"/>
        <v>-1</v>
      </c>
      <c r="O51" s="8">
        <f t="shared" si="6"/>
        <v>-2</v>
      </c>
      <c r="P51" s="6">
        <f t="shared" si="11"/>
        <v>0.70729138458425211</v>
      </c>
      <c r="Q51" s="6">
        <f t="shared" si="12"/>
        <v>-1.1920016006045842</v>
      </c>
      <c r="R51" s="6">
        <f t="shared" si="9"/>
        <v>0.59336445876038535</v>
      </c>
      <c r="S51" s="12">
        <f t="shared" si="10"/>
        <v>0.37239719732547216</v>
      </c>
      <c r="T51" s="7"/>
      <c r="U51" s="7"/>
    </row>
    <row r="52" spans="1:21">
      <c r="A52" s="4">
        <v>41660</v>
      </c>
      <c r="B52" s="13">
        <v>1921</v>
      </c>
      <c r="C52" s="13">
        <v>1956</v>
      </c>
      <c r="D52" s="14">
        <v>1921</v>
      </c>
      <c r="E52" s="2">
        <v>1939</v>
      </c>
      <c r="F52" s="22"/>
      <c r="G52" s="6">
        <f t="shared" si="0"/>
        <v>13</v>
      </c>
      <c r="H52" s="11">
        <f t="shared" si="1"/>
        <v>6.7497403946001899E-3</v>
      </c>
      <c r="I52" s="6">
        <f t="shared" si="7"/>
        <v>8.7072513861412215</v>
      </c>
      <c r="J52" s="6">
        <f t="shared" si="8"/>
        <v>-14.957828770909629</v>
      </c>
      <c r="K52" s="6">
        <f t="shared" si="4"/>
        <v>0.58212000682046239</v>
      </c>
      <c r="L52" s="12">
        <f t="shared" si="5"/>
        <v>0.36793669526392692</v>
      </c>
      <c r="M52" s="8">
        <f t="shared" si="2"/>
        <v>1</v>
      </c>
      <c r="N52" s="8">
        <f t="shared" si="3"/>
        <v>1</v>
      </c>
      <c r="O52" s="8">
        <f t="shared" si="6"/>
        <v>2</v>
      </c>
      <c r="P52" s="6">
        <f t="shared" si="11"/>
        <v>1.3536456922921261</v>
      </c>
      <c r="Q52" s="6">
        <f t="shared" si="12"/>
        <v>-0.59600080030229208</v>
      </c>
      <c r="R52" s="6">
        <f t="shared" si="9"/>
        <v>2.2712145547548861</v>
      </c>
      <c r="S52" s="12">
        <f t="shared" si="10"/>
        <v>0.69430314543372085</v>
      </c>
      <c r="T52" s="7"/>
      <c r="U52" s="7"/>
    </row>
    <row r="53" spans="1:21">
      <c r="A53" s="4">
        <v>41661</v>
      </c>
      <c r="B53" s="13">
        <v>1960</v>
      </c>
      <c r="C53" s="13">
        <v>2008</v>
      </c>
      <c r="D53" s="14">
        <v>1944</v>
      </c>
      <c r="E53" s="2">
        <v>2000</v>
      </c>
      <c r="F53" s="22"/>
      <c r="G53" s="6">
        <f t="shared" si="0"/>
        <v>61</v>
      </c>
      <c r="H53" s="11">
        <f t="shared" si="1"/>
        <v>3.1459515214027789E-2</v>
      </c>
      <c r="I53" s="6">
        <f t="shared" si="7"/>
        <v>26.138167590760816</v>
      </c>
      <c r="J53" s="6">
        <f t="shared" si="8"/>
        <v>-9.9718858472730858</v>
      </c>
      <c r="K53" s="6">
        <f t="shared" si="4"/>
        <v>2.6211860014330757</v>
      </c>
      <c r="L53" s="12">
        <f t="shared" si="5"/>
        <v>0.72384738049792186</v>
      </c>
      <c r="M53" s="8">
        <f t="shared" si="2"/>
        <v>1</v>
      </c>
      <c r="N53" s="8">
        <f t="shared" si="3"/>
        <v>2</v>
      </c>
      <c r="O53" s="8">
        <f t="shared" si="6"/>
        <v>1</v>
      </c>
      <c r="P53" s="6">
        <f t="shared" si="11"/>
        <v>1.176822846146063</v>
      </c>
      <c r="Q53" s="6">
        <f t="shared" si="12"/>
        <v>-0.29800040015114604</v>
      </c>
      <c r="R53" s="6">
        <f t="shared" si="9"/>
        <v>3.9490646507493867</v>
      </c>
      <c r="S53" s="12">
        <f t="shared" si="10"/>
        <v>0.79794161714000245</v>
      </c>
      <c r="T53" s="7"/>
      <c r="U53" s="7"/>
    </row>
    <row r="54" spans="1:21">
      <c r="A54" s="4">
        <v>41662</v>
      </c>
      <c r="B54" s="13">
        <v>2000</v>
      </c>
      <c r="C54" s="13">
        <v>2005</v>
      </c>
      <c r="D54" s="14">
        <v>1955</v>
      </c>
      <c r="E54" s="2">
        <v>1959</v>
      </c>
      <c r="F54" s="22"/>
      <c r="G54" s="6">
        <f t="shared" si="0"/>
        <v>-41</v>
      </c>
      <c r="H54" s="11">
        <f t="shared" si="1"/>
        <v>-2.0499999999999963E-2</v>
      </c>
      <c r="I54" s="6">
        <f t="shared" si="7"/>
        <v>17.425445060507212</v>
      </c>
      <c r="J54" s="6">
        <f t="shared" si="8"/>
        <v>-20.314590564848725</v>
      </c>
      <c r="K54" s="6">
        <f t="shared" si="4"/>
        <v>0.85777978172295855</v>
      </c>
      <c r="L54" s="12">
        <f t="shared" si="5"/>
        <v>0.46172306866609825</v>
      </c>
      <c r="M54" s="8">
        <f t="shared" si="2"/>
        <v>-1</v>
      </c>
      <c r="N54" s="8">
        <f t="shared" si="3"/>
        <v>-1</v>
      </c>
      <c r="O54" s="8">
        <f t="shared" si="6"/>
        <v>-3</v>
      </c>
      <c r="P54" s="6">
        <f t="shared" si="11"/>
        <v>0.58841142307303151</v>
      </c>
      <c r="Q54" s="6">
        <f t="shared" si="12"/>
        <v>-1.649000200075573</v>
      </c>
      <c r="R54" s="6">
        <f t="shared" si="9"/>
        <v>0.35682920053379308</v>
      </c>
      <c r="S54" s="12">
        <f t="shared" si="10"/>
        <v>0.2629875598147593</v>
      </c>
      <c r="T54" s="7"/>
      <c r="U54" s="7"/>
    </row>
    <row r="55" spans="1:21">
      <c r="A55" s="4">
        <v>41663</v>
      </c>
      <c r="B55" s="13">
        <v>1919</v>
      </c>
      <c r="C55" s="13">
        <v>1940</v>
      </c>
      <c r="D55" s="14">
        <v>1912</v>
      </c>
      <c r="E55" s="2">
        <v>1919</v>
      </c>
      <c r="F55" s="22"/>
      <c r="G55" s="6">
        <f t="shared" si="0"/>
        <v>-40</v>
      </c>
      <c r="H55" s="11">
        <f t="shared" si="1"/>
        <v>-2.0418580908626804E-2</v>
      </c>
      <c r="I55" s="6">
        <f t="shared" si="7"/>
        <v>11.616963373671474</v>
      </c>
      <c r="J55" s="6">
        <f t="shared" si="8"/>
        <v>-26.876393709899151</v>
      </c>
      <c r="K55" s="6">
        <f t="shared" si="4"/>
        <v>0.43223668692547462</v>
      </c>
      <c r="L55" s="12">
        <f t="shared" si="5"/>
        <v>0.30179138048288645</v>
      </c>
      <c r="M55" s="8">
        <f t="shared" si="2"/>
        <v>-1</v>
      </c>
      <c r="N55" s="8">
        <f t="shared" si="3"/>
        <v>-2</v>
      </c>
      <c r="O55" s="8">
        <f t="shared" si="6"/>
        <v>-1</v>
      </c>
      <c r="P55" s="6">
        <f t="shared" si="11"/>
        <v>0.29420571153651576</v>
      </c>
      <c r="Q55" s="6">
        <f t="shared" si="12"/>
        <v>-1.3245001000377865</v>
      </c>
      <c r="R55" s="6">
        <f t="shared" si="9"/>
        <v>0.22212585074785754</v>
      </c>
      <c r="S55" s="12">
        <f t="shared" si="10"/>
        <v>0.18175366359522771</v>
      </c>
      <c r="T55" s="7"/>
      <c r="U55" s="7"/>
    </row>
    <row r="56" spans="1:21">
      <c r="A56" s="4">
        <v>41666</v>
      </c>
      <c r="B56" s="13">
        <v>1850</v>
      </c>
      <c r="C56" s="13">
        <v>1864</v>
      </c>
      <c r="D56" s="14">
        <v>1824</v>
      </c>
      <c r="E56" s="2">
        <v>1824</v>
      </c>
      <c r="F56" s="22"/>
      <c r="G56" s="6">
        <f t="shared" si="0"/>
        <v>-95</v>
      </c>
      <c r="H56" s="11">
        <f t="shared" si="1"/>
        <v>-4.9504950495049549E-2</v>
      </c>
      <c r="I56" s="6">
        <f t="shared" si="7"/>
        <v>7.7446422491143165</v>
      </c>
      <c r="J56" s="6">
        <f t="shared" si="8"/>
        <v>-49.584262473266101</v>
      </c>
      <c r="K56" s="6">
        <f t="shared" si="4"/>
        <v>0.15619153866188742</v>
      </c>
      <c r="L56" s="12">
        <f t="shared" si="5"/>
        <v>0.1350914043555923</v>
      </c>
      <c r="M56" s="8">
        <f t="shared" si="2"/>
        <v>-1</v>
      </c>
      <c r="N56" s="8">
        <f t="shared" si="3"/>
        <v>-3</v>
      </c>
      <c r="O56" s="8">
        <f t="shared" si="6"/>
        <v>-1</v>
      </c>
      <c r="P56" s="6">
        <f t="shared" si="11"/>
        <v>0.14710285576825788</v>
      </c>
      <c r="Q56" s="6">
        <f t="shared" si="12"/>
        <v>-1.1622500500188933</v>
      </c>
      <c r="R56" s="6">
        <f t="shared" si="9"/>
        <v>0.12656730431275662</v>
      </c>
      <c r="S56" s="12">
        <f t="shared" si="10"/>
        <v>0.11234775217444015</v>
      </c>
      <c r="T56" s="7"/>
      <c r="U56" s="7"/>
    </row>
    <row r="57" spans="1:21">
      <c r="A57" s="4">
        <v>41667</v>
      </c>
      <c r="B57" s="13">
        <v>1904</v>
      </c>
      <c r="C57" s="13">
        <v>1904</v>
      </c>
      <c r="D57" s="14">
        <v>1791</v>
      </c>
      <c r="E57" s="2">
        <v>1813</v>
      </c>
      <c r="F57" s="22"/>
      <c r="G57" s="6">
        <f t="shared" si="0"/>
        <v>-11</v>
      </c>
      <c r="H57" s="11">
        <f t="shared" si="1"/>
        <v>-6.0307017543859143E-3</v>
      </c>
      <c r="I57" s="6">
        <f t="shared" si="7"/>
        <v>5.1630948327428774</v>
      </c>
      <c r="J57" s="6">
        <f t="shared" si="8"/>
        <v>-36.722841648844067</v>
      </c>
      <c r="K57" s="6">
        <f t="shared" si="4"/>
        <v>0.14059627743719003</v>
      </c>
      <c r="L57" s="12">
        <f t="shared" si="5"/>
        <v>0.12326559381124436</v>
      </c>
      <c r="M57" s="8">
        <f t="shared" si="2"/>
        <v>-1</v>
      </c>
      <c r="N57" s="8">
        <f t="shared" si="3"/>
        <v>-4</v>
      </c>
      <c r="O57" s="8">
        <f t="shared" si="6"/>
        <v>-1</v>
      </c>
      <c r="P57" s="6">
        <f t="shared" si="11"/>
        <v>7.3551427884128939E-2</v>
      </c>
      <c r="Q57" s="6">
        <f t="shared" si="12"/>
        <v>-1.0811250250094466</v>
      </c>
      <c r="R57" s="6">
        <f t="shared" si="9"/>
        <v>6.8032305406570584E-2</v>
      </c>
      <c r="S57" s="12">
        <f t="shared" si="10"/>
        <v>6.3698733701386012E-2</v>
      </c>
      <c r="T57" s="7"/>
      <c r="U57" s="7"/>
    </row>
    <row r="58" spans="1:21">
      <c r="A58" s="4">
        <v>41668</v>
      </c>
      <c r="B58" s="13">
        <v>1841</v>
      </c>
      <c r="C58" s="13">
        <v>1890</v>
      </c>
      <c r="D58" s="14">
        <v>1835</v>
      </c>
      <c r="E58" s="2">
        <v>1870</v>
      </c>
      <c r="F58" s="22"/>
      <c r="G58" s="6">
        <f t="shared" si="0"/>
        <v>57</v>
      </c>
      <c r="H58" s="11">
        <f t="shared" si="1"/>
        <v>3.1439602868174266E-2</v>
      </c>
      <c r="I58" s="6">
        <f t="shared" si="7"/>
        <v>22.442063221828587</v>
      </c>
      <c r="J58" s="6">
        <f t="shared" si="8"/>
        <v>-24.481894432562711</v>
      </c>
      <c r="K58" s="6">
        <f t="shared" si="4"/>
        <v>0.91668000953304496</v>
      </c>
      <c r="L58" s="12">
        <f t="shared" si="5"/>
        <v>0.47826450162454237</v>
      </c>
      <c r="M58" s="8">
        <f t="shared" si="2"/>
        <v>1</v>
      </c>
      <c r="N58" s="8">
        <f t="shared" si="3"/>
        <v>1</v>
      </c>
      <c r="O58" s="8">
        <f t="shared" si="6"/>
        <v>5</v>
      </c>
      <c r="P58" s="6">
        <f t="shared" si="11"/>
        <v>2.5367757139420646</v>
      </c>
      <c r="Q58" s="6">
        <f t="shared" si="12"/>
        <v>-0.54056251250472331</v>
      </c>
      <c r="R58" s="6">
        <f t="shared" si="9"/>
        <v>4.6928443154294737</v>
      </c>
      <c r="S58" s="12">
        <f t="shared" si="10"/>
        <v>0.82434088399542693</v>
      </c>
      <c r="T58" s="7"/>
      <c r="U58" s="7"/>
    </row>
    <row r="59" spans="1:21">
      <c r="A59" s="15">
        <v>41669</v>
      </c>
      <c r="B59" s="13">
        <v>1831</v>
      </c>
      <c r="C59" s="13">
        <v>1832</v>
      </c>
      <c r="D59" s="14">
        <v>1773</v>
      </c>
      <c r="E59" s="2">
        <v>1801</v>
      </c>
      <c r="F59" s="22"/>
      <c r="G59" s="6">
        <f t="shared" si="0"/>
        <v>-69</v>
      </c>
      <c r="H59" s="11">
        <f t="shared" si="1"/>
        <v>-3.6898395721925104E-2</v>
      </c>
      <c r="I59" s="6">
        <f t="shared" si="7"/>
        <v>14.961375481219058</v>
      </c>
      <c r="J59" s="6">
        <f t="shared" si="8"/>
        <v>-39.32126295504181</v>
      </c>
      <c r="K59" s="6">
        <f t="shared" si="4"/>
        <v>0.38049071562948605</v>
      </c>
      <c r="L59" s="12">
        <f t="shared" si="5"/>
        <v>0.27561990191001551</v>
      </c>
      <c r="M59" s="8">
        <f t="shared" si="2"/>
        <v>-1</v>
      </c>
      <c r="N59" s="8">
        <f t="shared" si="3"/>
        <v>-1</v>
      </c>
      <c r="O59" s="8">
        <f t="shared" si="6"/>
        <v>-2</v>
      </c>
      <c r="P59" s="6">
        <f t="shared" si="11"/>
        <v>1.2683878569710323</v>
      </c>
      <c r="Q59" s="6">
        <f t="shared" si="12"/>
        <v>-1.2702812562523618</v>
      </c>
      <c r="R59" s="6">
        <f t="shared" si="9"/>
        <v>0.99850946452054601</v>
      </c>
      <c r="S59" s="12">
        <f t="shared" si="10"/>
        <v>0.49962708821101043</v>
      </c>
      <c r="T59" s="7"/>
      <c r="U59" s="7"/>
    </row>
    <row r="60" spans="1:21">
      <c r="A60" s="15">
        <v>41670</v>
      </c>
      <c r="B60" s="13">
        <v>1850</v>
      </c>
      <c r="C60" s="13">
        <v>1855</v>
      </c>
      <c r="D60" s="14">
        <v>1792</v>
      </c>
      <c r="E60" s="2">
        <v>1812</v>
      </c>
      <c r="F60" s="22"/>
      <c r="G60" s="6">
        <f t="shared" si="0"/>
        <v>11</v>
      </c>
      <c r="H60" s="11">
        <f t="shared" si="1"/>
        <v>6.1077179344808386E-3</v>
      </c>
      <c r="I60" s="6">
        <f t="shared" si="7"/>
        <v>13.640916987479372</v>
      </c>
      <c r="J60" s="6">
        <f t="shared" si="8"/>
        <v>-26.214175303361205</v>
      </c>
      <c r="K60" s="6">
        <f t="shared" si="4"/>
        <v>0.52036414762704064</v>
      </c>
      <c r="L60" s="12">
        <f t="shared" si="5"/>
        <v>0.34226283778081479</v>
      </c>
      <c r="M60" s="8">
        <f t="shared" si="2"/>
        <v>1</v>
      </c>
      <c r="N60" s="8">
        <f t="shared" si="3"/>
        <v>1</v>
      </c>
      <c r="O60" s="8">
        <f t="shared" si="6"/>
        <v>2</v>
      </c>
      <c r="P60" s="6">
        <f t="shared" si="11"/>
        <v>1.6341939284855163</v>
      </c>
      <c r="Q60" s="6">
        <f t="shared" si="12"/>
        <v>-0.63514062812618088</v>
      </c>
      <c r="R60" s="6">
        <f t="shared" si="9"/>
        <v>2.5729639328959086</v>
      </c>
      <c r="S60" s="12">
        <f t="shared" si="10"/>
        <v>0.72012032061306197</v>
      </c>
      <c r="T60" s="7"/>
      <c r="U60" s="7"/>
    </row>
    <row r="61" spans="1:21">
      <c r="A61" s="15">
        <v>41673</v>
      </c>
      <c r="B61" s="16">
        <v>1812</v>
      </c>
      <c r="C61" s="16">
        <v>1818</v>
      </c>
      <c r="D61" s="16">
        <v>1783</v>
      </c>
      <c r="E61" s="16">
        <v>1797</v>
      </c>
      <c r="F61" s="22"/>
      <c r="G61" s="6">
        <f t="shared" si="0"/>
        <v>-15</v>
      </c>
      <c r="H61" s="11">
        <f t="shared" si="1"/>
        <v>-8.2781456953642252E-3</v>
      </c>
      <c r="I61" s="6">
        <f t="shared" si="7"/>
        <v>9.0939446583195807</v>
      </c>
      <c r="J61" s="6">
        <f t="shared" si="8"/>
        <v>-22.476116868907468</v>
      </c>
      <c r="K61" s="6">
        <f t="shared" si="4"/>
        <v>0.40460479500797436</v>
      </c>
      <c r="L61" s="12">
        <f t="shared" si="5"/>
        <v>0.2880559688005887</v>
      </c>
      <c r="M61" s="8">
        <f t="shared" si="2"/>
        <v>-1</v>
      </c>
      <c r="N61" s="8">
        <f t="shared" si="3"/>
        <v>-1</v>
      </c>
      <c r="O61" s="8">
        <f t="shared" si="6"/>
        <v>-2</v>
      </c>
      <c r="P61" s="6">
        <f t="shared" si="11"/>
        <v>0.81709696424275813</v>
      </c>
      <c r="Q61" s="6">
        <f t="shared" si="12"/>
        <v>-1.3175703140630906</v>
      </c>
      <c r="R61" s="6">
        <f t="shared" si="9"/>
        <v>0.62015435193209145</v>
      </c>
      <c r="S61" s="12">
        <f t="shared" si="10"/>
        <v>0.3827748579587712</v>
      </c>
      <c r="T61" s="7"/>
      <c r="U61" s="7"/>
    </row>
    <row r="62" spans="1:21">
      <c r="A62" s="15">
        <v>41674</v>
      </c>
      <c r="B62" s="16">
        <v>1742</v>
      </c>
      <c r="C62" s="16">
        <v>1744</v>
      </c>
      <c r="D62" s="16">
        <v>1687</v>
      </c>
      <c r="E62" s="16">
        <v>1715</v>
      </c>
      <c r="F62" s="22"/>
      <c r="G62" s="6">
        <f t="shared" si="0"/>
        <v>-82</v>
      </c>
      <c r="H62" s="11">
        <f t="shared" si="1"/>
        <v>-4.5631608235948806E-2</v>
      </c>
      <c r="I62" s="6">
        <f t="shared" si="7"/>
        <v>6.0626297722130538</v>
      </c>
      <c r="J62" s="6">
        <f t="shared" si="8"/>
        <v>-42.31741124593831</v>
      </c>
      <c r="K62" s="6">
        <f t="shared" si="4"/>
        <v>0.14326561086117842</v>
      </c>
      <c r="L62" s="12">
        <f t="shared" si="5"/>
        <v>0.12531262158166545</v>
      </c>
      <c r="M62" s="8">
        <f t="shared" si="2"/>
        <v>-1</v>
      </c>
      <c r="N62" s="8">
        <f t="shared" si="3"/>
        <v>-2</v>
      </c>
      <c r="O62" s="8">
        <f t="shared" si="6"/>
        <v>-1</v>
      </c>
      <c r="P62" s="6">
        <f t="shared" si="11"/>
        <v>0.40854848212137906</v>
      </c>
      <c r="Q62" s="6">
        <f t="shared" si="12"/>
        <v>-1.1587851570315453</v>
      </c>
      <c r="R62" s="6">
        <f t="shared" si="9"/>
        <v>0.35256620232171065</v>
      </c>
      <c r="S62" s="12">
        <f t="shared" si="10"/>
        <v>0.26066465487347146</v>
      </c>
      <c r="T62" s="7"/>
      <c r="U62" s="7"/>
    </row>
    <row r="63" spans="1:21">
      <c r="A63" s="4">
        <v>41675</v>
      </c>
      <c r="B63" s="16">
        <v>1732</v>
      </c>
      <c r="C63" s="16">
        <v>1737</v>
      </c>
      <c r="D63" s="16">
        <v>1694</v>
      </c>
      <c r="E63" s="16">
        <v>1723</v>
      </c>
      <c r="F63" s="22"/>
      <c r="G63" s="6">
        <f t="shared" si="0"/>
        <v>8</v>
      </c>
      <c r="H63" s="11">
        <f t="shared" si="1"/>
        <v>4.6647230320699951E-3</v>
      </c>
      <c r="I63" s="6">
        <f t="shared" si="7"/>
        <v>6.7084198481420358</v>
      </c>
      <c r="J63" s="6">
        <f t="shared" si="8"/>
        <v>-28.211607497292206</v>
      </c>
      <c r="K63" s="6">
        <f t="shared" si="4"/>
        <v>0.23778935137907048</v>
      </c>
      <c r="L63" s="12">
        <f t="shared" si="5"/>
        <v>0.19210809263639239</v>
      </c>
      <c r="M63" s="8">
        <f t="shared" si="2"/>
        <v>1</v>
      </c>
      <c r="N63" s="8">
        <f t="shared" si="3"/>
        <v>1</v>
      </c>
      <c r="O63" s="8">
        <f t="shared" si="6"/>
        <v>3</v>
      </c>
      <c r="P63" s="6">
        <f t="shared" si="11"/>
        <v>1.7042742410606895</v>
      </c>
      <c r="Q63" s="6">
        <f t="shared" si="12"/>
        <v>-0.57939257851577264</v>
      </c>
      <c r="R63" s="6">
        <f t="shared" si="9"/>
        <v>2.9414844170536689</v>
      </c>
      <c r="S63" s="12">
        <f t="shared" si="10"/>
        <v>0.7462884806360548</v>
      </c>
      <c r="T63" s="7"/>
      <c r="U63" s="7"/>
    </row>
    <row r="64" spans="1:21">
      <c r="A64" s="4">
        <v>41676</v>
      </c>
      <c r="B64" s="16">
        <v>1721</v>
      </c>
      <c r="C64" s="16">
        <v>1786</v>
      </c>
      <c r="D64" s="16">
        <v>1720</v>
      </c>
      <c r="E64" s="16">
        <v>1762</v>
      </c>
      <c r="F64" s="22"/>
      <c r="G64" s="6">
        <f t="shared" si="0"/>
        <v>39</v>
      </c>
      <c r="H64" s="11">
        <f t="shared" si="1"/>
        <v>2.2634939059779535E-2</v>
      </c>
      <c r="I64" s="6">
        <f t="shared" si="7"/>
        <v>17.472279898761357</v>
      </c>
      <c r="J64" s="6">
        <f t="shared" si="8"/>
        <v>-18.807738331528139</v>
      </c>
      <c r="K64" s="6">
        <f t="shared" si="4"/>
        <v>0.92899420391615606</v>
      </c>
      <c r="L64" s="12">
        <f t="shared" si="5"/>
        <v>0.48159512456292219</v>
      </c>
      <c r="M64" s="8">
        <f t="shared" si="2"/>
        <v>1</v>
      </c>
      <c r="N64" s="8">
        <f t="shared" si="3"/>
        <v>2</v>
      </c>
      <c r="O64" s="8">
        <f t="shared" si="6"/>
        <v>1</v>
      </c>
      <c r="P64" s="6">
        <f t="shared" si="11"/>
        <v>1.3521371205303447</v>
      </c>
      <c r="Q64" s="6">
        <f t="shared" si="12"/>
        <v>-0.28969628925788632</v>
      </c>
      <c r="R64" s="6">
        <f t="shared" si="9"/>
        <v>4.667429893541641</v>
      </c>
      <c r="S64" s="12">
        <f t="shared" si="10"/>
        <v>0.82355317687483764</v>
      </c>
      <c r="T64" s="7"/>
      <c r="U64" s="7"/>
    </row>
    <row r="65" spans="1:21">
      <c r="A65" s="4">
        <v>41677</v>
      </c>
      <c r="B65" s="16">
        <v>1850</v>
      </c>
      <c r="C65" s="16">
        <v>1863</v>
      </c>
      <c r="D65" s="16">
        <v>1791</v>
      </c>
      <c r="E65" s="16">
        <v>1804</v>
      </c>
      <c r="F65" s="22"/>
      <c r="G65" s="6">
        <f t="shared" si="0"/>
        <v>42</v>
      </c>
      <c r="H65" s="11">
        <f t="shared" si="1"/>
        <v>2.3836549375709337E-2</v>
      </c>
      <c r="I65" s="6">
        <f t="shared" si="7"/>
        <v>25.648186599174238</v>
      </c>
      <c r="J65" s="6">
        <f t="shared" si="8"/>
        <v>-12.538492221018759</v>
      </c>
      <c r="K65" s="6">
        <f t="shared" si="4"/>
        <v>2.0455558887837562</v>
      </c>
      <c r="L65" s="12">
        <f t="shared" si="5"/>
        <v>0.67165271742908306</v>
      </c>
      <c r="M65" s="8">
        <f t="shared" si="2"/>
        <v>1</v>
      </c>
      <c r="N65" s="8">
        <f t="shared" si="3"/>
        <v>3</v>
      </c>
      <c r="O65" s="8">
        <f t="shared" si="6"/>
        <v>1</v>
      </c>
      <c r="P65" s="6">
        <f t="shared" si="11"/>
        <v>1.1760685602651724</v>
      </c>
      <c r="Q65" s="6">
        <f t="shared" si="12"/>
        <v>-0.14484814462894316</v>
      </c>
      <c r="R65" s="6">
        <f t="shared" si="9"/>
        <v>8.119320846517585</v>
      </c>
      <c r="S65" s="12">
        <f t="shared" si="10"/>
        <v>0.89034271117000208</v>
      </c>
      <c r="T65" s="7"/>
      <c r="U65" s="7"/>
    </row>
    <row r="66" spans="1:21">
      <c r="A66" s="4">
        <v>41680</v>
      </c>
      <c r="B66" s="16">
        <v>1858</v>
      </c>
      <c r="C66" s="16">
        <v>1866</v>
      </c>
      <c r="D66" s="16">
        <v>1806</v>
      </c>
      <c r="E66" s="16">
        <v>1860</v>
      </c>
      <c r="F66" s="22"/>
      <c r="G66" s="6">
        <f t="shared" si="0"/>
        <v>56</v>
      </c>
      <c r="H66" s="11">
        <f t="shared" si="1"/>
        <v>3.104212860310418E-2</v>
      </c>
      <c r="I66" s="6">
        <f t="shared" si="7"/>
        <v>35.765457732782828</v>
      </c>
      <c r="J66" s="6">
        <f t="shared" si="8"/>
        <v>-8.3589948140125063</v>
      </c>
      <c r="K66" s="6">
        <f t="shared" si="4"/>
        <v>4.2786792585189559</v>
      </c>
      <c r="L66" s="12">
        <f t="shared" si="5"/>
        <v>0.81055867367085099</v>
      </c>
      <c r="M66" s="8">
        <f t="shared" si="2"/>
        <v>1</v>
      </c>
      <c r="N66" s="8">
        <f t="shared" si="3"/>
        <v>4</v>
      </c>
      <c r="O66" s="8">
        <f t="shared" si="6"/>
        <v>1</v>
      </c>
      <c r="P66" s="6">
        <f t="shared" si="11"/>
        <v>1.0880342801325862</v>
      </c>
      <c r="Q66" s="6">
        <f t="shared" si="12"/>
        <v>-7.242407231447158E-2</v>
      </c>
      <c r="R66" s="6">
        <f t="shared" si="9"/>
        <v>15.023102752469473</v>
      </c>
      <c r="S66" s="12">
        <f t="shared" si="10"/>
        <v>0.93759011500778899</v>
      </c>
      <c r="T66" s="7"/>
      <c r="U66" s="7"/>
    </row>
    <row r="67" spans="1:21">
      <c r="A67" s="4">
        <v>41682</v>
      </c>
      <c r="B67" s="16">
        <v>1900</v>
      </c>
      <c r="C67" s="16">
        <v>1909</v>
      </c>
      <c r="D67" s="16">
        <v>1864</v>
      </c>
      <c r="E67" s="16">
        <v>1870</v>
      </c>
      <c r="F67" s="22"/>
      <c r="G67" s="6">
        <f t="shared" ref="G67:G130" si="13">E67-E66</f>
        <v>10</v>
      </c>
      <c r="H67" s="11">
        <f t="shared" si="1"/>
        <v>5.3763440860215006E-3</v>
      </c>
      <c r="I67" s="6">
        <f t="shared" si="7"/>
        <v>27.176971821855219</v>
      </c>
      <c r="J67" s="6">
        <f t="shared" si="8"/>
        <v>-5.5726632093416706</v>
      </c>
      <c r="K67" s="6">
        <f t="shared" si="4"/>
        <v>4.8768373039837414</v>
      </c>
      <c r="L67" s="12">
        <f t="shared" si="5"/>
        <v>0.82984044848031979</v>
      </c>
      <c r="M67" s="8">
        <f t="shared" si="2"/>
        <v>1</v>
      </c>
      <c r="N67" s="8">
        <f t="shared" si="3"/>
        <v>5</v>
      </c>
      <c r="O67" s="8">
        <f t="shared" si="6"/>
        <v>1</v>
      </c>
      <c r="P67" s="6">
        <f t="shared" si="11"/>
        <v>1.044017140066293</v>
      </c>
      <c r="Q67" s="6">
        <f t="shared" si="12"/>
        <v>-3.621203615723579E-2</v>
      </c>
      <c r="R67" s="6">
        <f t="shared" si="9"/>
        <v>28.830666564373246</v>
      </c>
      <c r="S67" s="12">
        <f t="shared" si="10"/>
        <v>0.96647745038341515</v>
      </c>
      <c r="T67" s="7"/>
      <c r="U67" s="7"/>
    </row>
    <row r="68" spans="1:21">
      <c r="A68" s="4">
        <v>41683</v>
      </c>
      <c r="B68" s="16">
        <v>1873</v>
      </c>
      <c r="C68" s="16">
        <v>1873</v>
      </c>
      <c r="D68" s="16">
        <v>1778</v>
      </c>
      <c r="E68" s="16">
        <v>1798</v>
      </c>
      <c r="F68" s="22"/>
      <c r="G68" s="6">
        <f t="shared" si="13"/>
        <v>-72</v>
      </c>
      <c r="H68" s="11">
        <f t="shared" ref="H68:H131" si="14">E68/E67-1</f>
        <v>-3.8502673796791398E-2</v>
      </c>
      <c r="I68" s="6">
        <f t="shared" si="7"/>
        <v>18.117981214570147</v>
      </c>
      <c r="J68" s="6">
        <f t="shared" si="8"/>
        <v>-27.715108806227779</v>
      </c>
      <c r="K68" s="6">
        <f t="shared" si="4"/>
        <v>0.6537221751948854</v>
      </c>
      <c r="L68" s="12">
        <f t="shared" si="5"/>
        <v>0.39530350684077054</v>
      </c>
      <c r="M68" s="8">
        <f t="shared" ref="M68:M131" si="15">IF(E68&gt;E67,1,IF(E68&lt;E67,-1,0))</f>
        <v>-1</v>
      </c>
      <c r="N68" s="8">
        <f t="shared" ref="N68:N131" si="16">IF(M68&lt;&gt;M67,M68,N67+M68)</f>
        <v>-1</v>
      </c>
      <c r="O68" s="8">
        <f t="shared" si="6"/>
        <v>-6</v>
      </c>
      <c r="P68" s="6">
        <f t="shared" si="11"/>
        <v>0.52200857003314649</v>
      </c>
      <c r="Q68" s="6">
        <f t="shared" si="12"/>
        <v>-3.0181060180786181</v>
      </c>
      <c r="R68" s="6">
        <f t="shared" si="9"/>
        <v>0.17295899047491603</v>
      </c>
      <c r="S68" s="12">
        <f t="shared" si="10"/>
        <v>0.14745527497503319</v>
      </c>
      <c r="T68" s="7"/>
      <c r="U68" s="7"/>
    </row>
    <row r="69" spans="1:21">
      <c r="A69" s="4">
        <v>41684</v>
      </c>
      <c r="B69" s="16">
        <v>1777</v>
      </c>
      <c r="C69" s="16">
        <v>1791</v>
      </c>
      <c r="D69" s="16">
        <v>1711</v>
      </c>
      <c r="E69" s="16">
        <v>1736</v>
      </c>
      <c r="F69" s="22"/>
      <c r="G69" s="6">
        <f t="shared" si="13"/>
        <v>-62</v>
      </c>
      <c r="H69" s="11">
        <f t="shared" si="14"/>
        <v>-3.4482758620689613E-2</v>
      </c>
      <c r="I69" s="6">
        <f t="shared" si="7"/>
        <v>12.078654143046764</v>
      </c>
      <c r="J69" s="6">
        <f t="shared" si="8"/>
        <v>-39.143405870818519</v>
      </c>
      <c r="K69" s="6">
        <f t="shared" ref="K69:K132" si="17">IF(J69=0,0,I69/-J69)</f>
        <v>0.3085744296985517</v>
      </c>
      <c r="L69" s="12">
        <f t="shared" ref="L69:L132" si="18">1-1/(1+K69)</f>
        <v>0.23580961288509672</v>
      </c>
      <c r="M69" s="8">
        <f t="shared" si="15"/>
        <v>-1</v>
      </c>
      <c r="N69" s="8">
        <f t="shared" si="16"/>
        <v>-2</v>
      </c>
      <c r="O69" s="8">
        <f t="shared" ref="O69:O132" si="19">N69-N68</f>
        <v>-1</v>
      </c>
      <c r="P69" s="6">
        <f t="shared" si="11"/>
        <v>0.26100428501657325</v>
      </c>
      <c r="Q69" s="6">
        <f t="shared" si="12"/>
        <v>-2.0090530090393091</v>
      </c>
      <c r="R69" s="6">
        <f t="shared" si="9"/>
        <v>0.1299140858116932</v>
      </c>
      <c r="S69" s="12">
        <f t="shared" si="10"/>
        <v>0.1149769592600195</v>
      </c>
      <c r="T69" s="7"/>
      <c r="U69" s="7"/>
    </row>
    <row r="70" spans="1:21">
      <c r="A70" s="4">
        <v>41687</v>
      </c>
      <c r="B70" s="16">
        <v>1730</v>
      </c>
      <c r="C70" s="16">
        <v>1735</v>
      </c>
      <c r="D70" s="16">
        <v>1679</v>
      </c>
      <c r="E70" s="16">
        <v>1708</v>
      </c>
      <c r="F70" s="22"/>
      <c r="G70" s="6">
        <f t="shared" si="13"/>
        <v>-28</v>
      </c>
      <c r="H70" s="11">
        <f t="shared" si="14"/>
        <v>-1.6129032258064502E-2</v>
      </c>
      <c r="I70" s="6">
        <f t="shared" ref="I70:I133" si="20">IF(G70&gt;0,(I69*2+G70)/3,I69*2/3)</f>
        <v>8.0524360953645093</v>
      </c>
      <c r="J70" s="6">
        <f t="shared" ref="J70:J133" si="21">IF(G70&lt;0,(J69*2+G70)/3,J69*2/3)</f>
        <v>-35.428937247212346</v>
      </c>
      <c r="K70" s="6">
        <f t="shared" si="17"/>
        <v>0.22728415586324421</v>
      </c>
      <c r="L70" s="12">
        <f t="shared" si="18"/>
        <v>0.18519277282071445</v>
      </c>
      <c r="M70" s="8">
        <f t="shared" si="15"/>
        <v>-1</v>
      </c>
      <c r="N70" s="8">
        <f t="shared" si="16"/>
        <v>-3</v>
      </c>
      <c r="O70" s="8">
        <f t="shared" si="19"/>
        <v>-1</v>
      </c>
      <c r="P70" s="6">
        <f t="shared" si="11"/>
        <v>0.13050214250828662</v>
      </c>
      <c r="Q70" s="6">
        <f t="shared" si="12"/>
        <v>-1.5045265045196545</v>
      </c>
      <c r="R70" s="6">
        <f t="shared" ref="R70:R133" si="22">IF(Q70=0,0,P70/-Q70)</f>
        <v>8.6739676646608255E-2</v>
      </c>
      <c r="S70" s="12">
        <f t="shared" ref="S70:S133" si="23">1-1/(1+R70)</f>
        <v>7.9816425691076165E-2</v>
      </c>
      <c r="T70" s="7"/>
      <c r="U70" s="7"/>
    </row>
    <row r="71" spans="1:21">
      <c r="A71" s="4">
        <v>41688</v>
      </c>
      <c r="B71" s="16">
        <v>1711</v>
      </c>
      <c r="C71" s="16">
        <v>1722</v>
      </c>
      <c r="D71" s="16">
        <v>1661</v>
      </c>
      <c r="E71" s="16">
        <v>1716</v>
      </c>
      <c r="F71" s="22"/>
      <c r="G71" s="6">
        <f t="shared" si="13"/>
        <v>8</v>
      </c>
      <c r="H71" s="11">
        <f t="shared" si="14"/>
        <v>4.6838407494145251E-3</v>
      </c>
      <c r="I71" s="6">
        <f t="shared" si="20"/>
        <v>8.0349573969096735</v>
      </c>
      <c r="J71" s="6">
        <f t="shared" si="21"/>
        <v>-23.619291498141564</v>
      </c>
      <c r="K71" s="6">
        <f t="shared" si="17"/>
        <v>0.34018621589652204</v>
      </c>
      <c r="L71" s="12">
        <f t="shared" si="18"/>
        <v>0.25383503565506627</v>
      </c>
      <c r="M71" s="8">
        <f t="shared" si="15"/>
        <v>1</v>
      </c>
      <c r="N71" s="8">
        <f t="shared" si="16"/>
        <v>1</v>
      </c>
      <c r="O71" s="8">
        <f t="shared" si="19"/>
        <v>4</v>
      </c>
      <c r="P71" s="6">
        <f t="shared" ref="P71:P134" si="24">IF(O71&gt;0,(P70+O71)/2,P70/2)</f>
        <v>2.0652510712541434</v>
      </c>
      <c r="Q71" s="6">
        <f t="shared" ref="Q71:Q134" si="25">IF(O71&lt;0,(Q70+O71)/2,Q70/2)</f>
        <v>-0.75226325225982726</v>
      </c>
      <c r="R71" s="6">
        <f t="shared" si="22"/>
        <v>2.7453834346554231</v>
      </c>
      <c r="S71" s="12">
        <f t="shared" si="23"/>
        <v>0.73300463959252804</v>
      </c>
      <c r="T71" s="7"/>
      <c r="U71" s="7"/>
    </row>
    <row r="72" spans="1:21">
      <c r="A72" s="4">
        <v>41689</v>
      </c>
      <c r="B72" s="16">
        <v>1691</v>
      </c>
      <c r="C72" s="16">
        <v>1702</v>
      </c>
      <c r="D72" s="16">
        <v>1655</v>
      </c>
      <c r="E72" s="16">
        <v>1668</v>
      </c>
      <c r="F72" s="22"/>
      <c r="G72" s="6">
        <f t="shared" si="13"/>
        <v>-48</v>
      </c>
      <c r="H72" s="11">
        <f t="shared" si="14"/>
        <v>-2.7972027972028024E-2</v>
      </c>
      <c r="I72" s="6">
        <f t="shared" si="20"/>
        <v>5.356638264606449</v>
      </c>
      <c r="J72" s="6">
        <f t="shared" si="21"/>
        <v>-31.746194332094376</v>
      </c>
      <c r="K72" s="6">
        <f t="shared" si="17"/>
        <v>0.16873324117439364</v>
      </c>
      <c r="L72" s="12">
        <f t="shared" si="18"/>
        <v>0.14437275781156289</v>
      </c>
      <c r="M72" s="8">
        <f t="shared" si="15"/>
        <v>-1</v>
      </c>
      <c r="N72" s="8">
        <f t="shared" si="16"/>
        <v>-1</v>
      </c>
      <c r="O72" s="8">
        <f t="shared" si="19"/>
        <v>-2</v>
      </c>
      <c r="P72" s="6">
        <f t="shared" si="24"/>
        <v>1.0326255356270717</v>
      </c>
      <c r="Q72" s="6">
        <f t="shared" si="25"/>
        <v>-1.3761316261299137</v>
      </c>
      <c r="R72" s="6">
        <f t="shared" si="22"/>
        <v>0.75038282386628818</v>
      </c>
      <c r="S72" s="12">
        <f t="shared" si="23"/>
        <v>0.42869640494347649</v>
      </c>
      <c r="T72" s="7"/>
      <c r="U72" s="7"/>
    </row>
    <row r="73" spans="1:21">
      <c r="A73" s="4">
        <v>41690</v>
      </c>
      <c r="B73" s="16">
        <v>1650</v>
      </c>
      <c r="C73" s="16">
        <v>1665</v>
      </c>
      <c r="D73" s="16">
        <v>1583</v>
      </c>
      <c r="E73" s="16">
        <v>1592</v>
      </c>
      <c r="F73" s="22"/>
      <c r="G73" s="6">
        <f t="shared" si="13"/>
        <v>-76</v>
      </c>
      <c r="H73" s="11">
        <f t="shared" si="14"/>
        <v>-4.5563549160671513E-2</v>
      </c>
      <c r="I73" s="6">
        <f t="shared" si="20"/>
        <v>3.5710921764042993</v>
      </c>
      <c r="J73" s="6">
        <f t="shared" si="21"/>
        <v>-46.49746288806292</v>
      </c>
      <c r="K73" s="6">
        <f t="shared" si="17"/>
        <v>7.6801871641927574E-2</v>
      </c>
      <c r="L73" s="12">
        <f t="shared" si="18"/>
        <v>7.1324051029757918E-2</v>
      </c>
      <c r="M73" s="8">
        <f t="shared" si="15"/>
        <v>-1</v>
      </c>
      <c r="N73" s="8">
        <f t="shared" si="16"/>
        <v>-2</v>
      </c>
      <c r="O73" s="8">
        <f t="shared" si="19"/>
        <v>-1</v>
      </c>
      <c r="P73" s="6">
        <f t="shared" si="24"/>
        <v>0.51631276781353586</v>
      </c>
      <c r="Q73" s="6">
        <f t="shared" si="25"/>
        <v>-1.1880658130649568</v>
      </c>
      <c r="R73" s="6">
        <f t="shared" si="22"/>
        <v>0.43458263181696882</v>
      </c>
      <c r="S73" s="12">
        <f t="shared" si="23"/>
        <v>0.30293314736882648</v>
      </c>
      <c r="T73" s="7"/>
      <c r="U73" s="7"/>
    </row>
    <row r="74" spans="1:21">
      <c r="A74" s="4">
        <v>41691</v>
      </c>
      <c r="B74" s="16">
        <v>1589</v>
      </c>
      <c r="C74" s="16">
        <v>1625</v>
      </c>
      <c r="D74" s="16">
        <v>1571</v>
      </c>
      <c r="E74" s="16">
        <v>1603</v>
      </c>
      <c r="F74" s="22"/>
      <c r="G74" s="6">
        <f t="shared" si="13"/>
        <v>11</v>
      </c>
      <c r="H74" s="11">
        <f t="shared" si="14"/>
        <v>6.9095477386935666E-3</v>
      </c>
      <c r="I74" s="6">
        <f t="shared" si="20"/>
        <v>6.0473947842695326</v>
      </c>
      <c r="J74" s="6">
        <f t="shared" si="21"/>
        <v>-30.998308592041948</v>
      </c>
      <c r="K74" s="6">
        <f t="shared" si="17"/>
        <v>0.19508789540284957</v>
      </c>
      <c r="L74" s="12">
        <f t="shared" si="18"/>
        <v>0.16324146211612989</v>
      </c>
      <c r="M74" s="8">
        <f t="shared" si="15"/>
        <v>1</v>
      </c>
      <c r="N74" s="8">
        <f t="shared" si="16"/>
        <v>1</v>
      </c>
      <c r="O74" s="8">
        <f t="shared" si="19"/>
        <v>3</v>
      </c>
      <c r="P74" s="6">
        <f t="shared" si="24"/>
        <v>1.758156383906768</v>
      </c>
      <c r="Q74" s="6">
        <f t="shared" si="25"/>
        <v>-0.59403290653247842</v>
      </c>
      <c r="R74" s="6">
        <f t="shared" si="22"/>
        <v>2.9596952703673862</v>
      </c>
      <c r="S74" s="12">
        <f t="shared" si="23"/>
        <v>0.74745531367437312</v>
      </c>
      <c r="T74" s="7"/>
      <c r="U74" s="7"/>
    </row>
    <row r="75" spans="1:21">
      <c r="A75" s="4">
        <v>41694</v>
      </c>
      <c r="B75" s="16">
        <v>1620</v>
      </c>
      <c r="C75" s="16">
        <v>1643</v>
      </c>
      <c r="D75" s="16">
        <v>1600</v>
      </c>
      <c r="E75" s="16">
        <v>1634</v>
      </c>
      <c r="F75" s="22"/>
      <c r="G75" s="6">
        <f t="shared" si="13"/>
        <v>31</v>
      </c>
      <c r="H75" s="11">
        <f t="shared" si="14"/>
        <v>1.9338739862757359E-2</v>
      </c>
      <c r="I75" s="6">
        <f t="shared" si="20"/>
        <v>14.364929856179687</v>
      </c>
      <c r="J75" s="6">
        <f t="shared" si="21"/>
        <v>-20.665539061361297</v>
      </c>
      <c r="K75" s="6">
        <f t="shared" si="17"/>
        <v>0.69511517766492892</v>
      </c>
      <c r="L75" s="12">
        <f t="shared" si="18"/>
        <v>0.41006958513725922</v>
      </c>
      <c r="M75" s="8">
        <f t="shared" si="15"/>
        <v>1</v>
      </c>
      <c r="N75" s="8">
        <f t="shared" si="16"/>
        <v>2</v>
      </c>
      <c r="O75" s="8">
        <f t="shared" si="19"/>
        <v>1</v>
      </c>
      <c r="P75" s="6">
        <f t="shared" si="24"/>
        <v>1.3790781919533841</v>
      </c>
      <c r="Q75" s="6">
        <f t="shared" si="25"/>
        <v>-0.29701645326623921</v>
      </c>
      <c r="R75" s="6">
        <f t="shared" si="22"/>
        <v>4.6431036960676648</v>
      </c>
      <c r="S75" s="12">
        <f t="shared" si="23"/>
        <v>0.82279255284696629</v>
      </c>
      <c r="T75" s="7"/>
      <c r="U75" s="7"/>
    </row>
    <row r="76" spans="1:21">
      <c r="A76" s="4">
        <v>41695</v>
      </c>
      <c r="B76" s="16">
        <v>1650</v>
      </c>
      <c r="C76" s="16">
        <v>1655</v>
      </c>
      <c r="D76" s="16">
        <v>1635</v>
      </c>
      <c r="E76" s="16">
        <v>1651</v>
      </c>
      <c r="F76" s="22"/>
      <c r="G76" s="6">
        <f t="shared" si="13"/>
        <v>17</v>
      </c>
      <c r="H76" s="11">
        <f t="shared" si="14"/>
        <v>1.0403916768665811E-2</v>
      </c>
      <c r="I76" s="6">
        <f t="shared" si="20"/>
        <v>15.243286570786458</v>
      </c>
      <c r="J76" s="6">
        <f t="shared" si="21"/>
        <v>-13.777026040907531</v>
      </c>
      <c r="K76" s="6">
        <f t="shared" si="17"/>
        <v>1.1064279421063168</v>
      </c>
      <c r="L76" s="12">
        <f t="shared" si="18"/>
        <v>0.52526265911567194</v>
      </c>
      <c r="M76" s="8">
        <f t="shared" si="15"/>
        <v>1</v>
      </c>
      <c r="N76" s="8">
        <f t="shared" si="16"/>
        <v>3</v>
      </c>
      <c r="O76" s="8">
        <f t="shared" si="19"/>
        <v>1</v>
      </c>
      <c r="P76" s="6">
        <f t="shared" si="24"/>
        <v>1.1895390959766921</v>
      </c>
      <c r="Q76" s="6">
        <f t="shared" si="25"/>
        <v>-0.14850822663311961</v>
      </c>
      <c r="R76" s="6">
        <f t="shared" si="22"/>
        <v>8.0099205474682211</v>
      </c>
      <c r="S76" s="12">
        <f t="shared" si="23"/>
        <v>0.88901122992910309</v>
      </c>
      <c r="T76" s="7"/>
      <c r="U76" s="7"/>
    </row>
    <row r="77" spans="1:21">
      <c r="A77" s="4">
        <v>41696</v>
      </c>
      <c r="B77" s="16">
        <v>1611</v>
      </c>
      <c r="C77" s="16">
        <v>1630</v>
      </c>
      <c r="D77" s="16">
        <v>1611</v>
      </c>
      <c r="E77" s="16">
        <v>1624</v>
      </c>
      <c r="F77" s="22"/>
      <c r="G77" s="6">
        <f t="shared" si="13"/>
        <v>-27</v>
      </c>
      <c r="H77" s="11">
        <f t="shared" si="14"/>
        <v>-1.6353725015142317E-2</v>
      </c>
      <c r="I77" s="6">
        <f t="shared" si="20"/>
        <v>10.162191047190971</v>
      </c>
      <c r="J77" s="6">
        <f t="shared" si="21"/>
        <v>-18.184684027271686</v>
      </c>
      <c r="K77" s="6">
        <f t="shared" si="17"/>
        <v>0.55883242359068042</v>
      </c>
      <c r="L77" s="12">
        <f t="shared" si="18"/>
        <v>0.35849422627702487</v>
      </c>
      <c r="M77" s="8">
        <f t="shared" si="15"/>
        <v>-1</v>
      </c>
      <c r="N77" s="8">
        <f t="shared" si="16"/>
        <v>-1</v>
      </c>
      <c r="O77" s="8">
        <f t="shared" si="19"/>
        <v>-4</v>
      </c>
      <c r="P77" s="6">
        <f t="shared" si="24"/>
        <v>0.59476954798834603</v>
      </c>
      <c r="Q77" s="6">
        <f t="shared" si="25"/>
        <v>-2.07425411331656</v>
      </c>
      <c r="R77" s="6">
        <f t="shared" si="22"/>
        <v>0.28673899893458998</v>
      </c>
      <c r="S77" s="12">
        <f t="shared" si="23"/>
        <v>0.22284161680963088</v>
      </c>
      <c r="T77" s="7"/>
      <c r="U77" s="7"/>
    </row>
    <row r="78" spans="1:21">
      <c r="A78" s="4">
        <v>41697</v>
      </c>
      <c r="B78" s="16">
        <v>1601</v>
      </c>
      <c r="C78" s="16">
        <v>1603</v>
      </c>
      <c r="D78" s="16">
        <v>1552</v>
      </c>
      <c r="E78" s="16">
        <v>1556</v>
      </c>
      <c r="F78" s="22"/>
      <c r="G78" s="6">
        <f t="shared" si="13"/>
        <v>-68</v>
      </c>
      <c r="H78" s="11">
        <f t="shared" si="14"/>
        <v>-4.1871921182266014E-2</v>
      </c>
      <c r="I78" s="6">
        <f t="shared" si="20"/>
        <v>6.7747940314606474</v>
      </c>
      <c r="J78" s="6">
        <f t="shared" si="21"/>
        <v>-34.789789351514457</v>
      </c>
      <c r="K78" s="6">
        <f t="shared" si="17"/>
        <v>0.19473512653406536</v>
      </c>
      <c r="L78" s="12">
        <f t="shared" si="18"/>
        <v>0.16299439282328065</v>
      </c>
      <c r="M78" s="8">
        <f t="shared" si="15"/>
        <v>-1</v>
      </c>
      <c r="N78" s="8">
        <f t="shared" si="16"/>
        <v>-2</v>
      </c>
      <c r="O78" s="8">
        <f t="shared" si="19"/>
        <v>-1</v>
      </c>
      <c r="P78" s="6">
        <f t="shared" si="24"/>
        <v>0.29738477399417301</v>
      </c>
      <c r="Q78" s="6">
        <f t="shared" si="25"/>
        <v>-1.53712705665828</v>
      </c>
      <c r="R78" s="6">
        <f t="shared" si="22"/>
        <v>0.19346791971815827</v>
      </c>
      <c r="S78" s="12">
        <f t="shared" si="23"/>
        <v>0.16210567248749053</v>
      </c>
      <c r="T78" s="7"/>
      <c r="U78" s="7"/>
    </row>
    <row r="79" spans="1:21">
      <c r="A79" s="4">
        <v>41698</v>
      </c>
      <c r="B79" s="16">
        <v>1516</v>
      </c>
      <c r="C79" s="16">
        <v>1539</v>
      </c>
      <c r="D79" s="16">
        <v>1450</v>
      </c>
      <c r="E79" s="16">
        <v>1538</v>
      </c>
      <c r="F79" s="22"/>
      <c r="G79" s="6">
        <f t="shared" si="13"/>
        <v>-18</v>
      </c>
      <c r="H79" s="11">
        <f t="shared" si="14"/>
        <v>-1.1568123393316143E-2</v>
      </c>
      <c r="I79" s="6">
        <f t="shared" si="20"/>
        <v>4.5165293543070986</v>
      </c>
      <c r="J79" s="6">
        <f t="shared" si="21"/>
        <v>-29.193192901009638</v>
      </c>
      <c r="K79" s="6">
        <f t="shared" si="17"/>
        <v>0.15471172919050233</v>
      </c>
      <c r="L79" s="12">
        <f t="shared" si="18"/>
        <v>0.13398298924265817</v>
      </c>
      <c r="M79" s="8">
        <f t="shared" si="15"/>
        <v>-1</v>
      </c>
      <c r="N79" s="8">
        <f t="shared" si="16"/>
        <v>-3</v>
      </c>
      <c r="O79" s="8">
        <f t="shared" si="19"/>
        <v>-1</v>
      </c>
      <c r="P79" s="6">
        <f t="shared" si="24"/>
        <v>0.14869238699708651</v>
      </c>
      <c r="Q79" s="6">
        <f t="shared" si="25"/>
        <v>-1.2685635283291399</v>
      </c>
      <c r="R79" s="6">
        <f t="shared" si="22"/>
        <v>0.11721319719236557</v>
      </c>
      <c r="S79" s="12">
        <f t="shared" si="23"/>
        <v>0.10491569334029571</v>
      </c>
      <c r="T79" s="7"/>
      <c r="U79" s="7"/>
    </row>
    <row r="80" spans="1:21">
      <c r="A80" s="4">
        <v>41701</v>
      </c>
      <c r="B80" s="16">
        <v>1530</v>
      </c>
      <c r="C80" s="16">
        <v>1537</v>
      </c>
      <c r="D80" s="16">
        <v>1469</v>
      </c>
      <c r="E80" s="16">
        <v>1484</v>
      </c>
      <c r="F80" s="22"/>
      <c r="G80" s="6">
        <f t="shared" si="13"/>
        <v>-54</v>
      </c>
      <c r="H80" s="11">
        <f t="shared" si="14"/>
        <v>-3.5110533159947943E-2</v>
      </c>
      <c r="I80" s="6">
        <f t="shared" si="20"/>
        <v>3.0110195695380657</v>
      </c>
      <c r="J80" s="6">
        <f t="shared" si="21"/>
        <v>-37.46212860067309</v>
      </c>
      <c r="K80" s="6">
        <f t="shared" si="17"/>
        <v>8.0375026246745793E-2</v>
      </c>
      <c r="L80" s="12">
        <f t="shared" si="18"/>
        <v>7.4395487024511264E-2</v>
      </c>
      <c r="M80" s="8">
        <f t="shared" si="15"/>
        <v>-1</v>
      </c>
      <c r="N80" s="8">
        <f t="shared" si="16"/>
        <v>-4</v>
      </c>
      <c r="O80" s="8">
        <f t="shared" si="19"/>
        <v>-1</v>
      </c>
      <c r="P80" s="6">
        <f t="shared" si="24"/>
        <v>7.4346193498543253E-2</v>
      </c>
      <c r="Q80" s="6">
        <f t="shared" si="25"/>
        <v>-1.1342817641645699</v>
      </c>
      <c r="R80" s="6">
        <f t="shared" si="22"/>
        <v>6.5544731342217513E-2</v>
      </c>
      <c r="S80" s="12">
        <f t="shared" si="23"/>
        <v>6.1512885770317549E-2</v>
      </c>
      <c r="T80" s="7"/>
      <c r="U80" s="7"/>
    </row>
    <row r="81" spans="1:21">
      <c r="A81" s="4">
        <v>41702</v>
      </c>
      <c r="B81" s="16">
        <v>1469</v>
      </c>
      <c r="C81" s="16">
        <v>1542</v>
      </c>
      <c r="D81" s="16">
        <v>1468</v>
      </c>
      <c r="E81" s="16">
        <v>1514</v>
      </c>
      <c r="F81" s="22"/>
      <c r="G81" s="6">
        <f t="shared" si="13"/>
        <v>30</v>
      </c>
      <c r="H81" s="11">
        <f t="shared" si="14"/>
        <v>2.0215633423180668E-2</v>
      </c>
      <c r="I81" s="6">
        <f t="shared" si="20"/>
        <v>12.007346379692043</v>
      </c>
      <c r="J81" s="6">
        <f t="shared" si="21"/>
        <v>-24.974752400448725</v>
      </c>
      <c r="K81" s="6">
        <f t="shared" si="17"/>
        <v>0.48077939621440674</v>
      </c>
      <c r="L81" s="12">
        <f t="shared" si="18"/>
        <v>0.32467996073116157</v>
      </c>
      <c r="M81" s="8">
        <f t="shared" si="15"/>
        <v>1</v>
      </c>
      <c r="N81" s="8">
        <f t="shared" si="16"/>
        <v>1</v>
      </c>
      <c r="O81" s="8">
        <f t="shared" si="19"/>
        <v>5</v>
      </c>
      <c r="P81" s="6">
        <f t="shared" si="24"/>
        <v>2.5371730967492718</v>
      </c>
      <c r="Q81" s="6">
        <f t="shared" si="25"/>
        <v>-0.56714088208228497</v>
      </c>
      <c r="R81" s="6">
        <f t="shared" si="22"/>
        <v>4.4736205357545709</v>
      </c>
      <c r="S81" s="12">
        <f t="shared" si="23"/>
        <v>0.81730556704326895</v>
      </c>
      <c r="T81" s="7"/>
      <c r="U81" s="7"/>
    </row>
    <row r="82" spans="1:21">
      <c r="A82" s="4">
        <v>41703</v>
      </c>
      <c r="B82" s="16">
        <v>1542</v>
      </c>
      <c r="C82" s="16">
        <v>1589</v>
      </c>
      <c r="D82" s="16">
        <v>1521</v>
      </c>
      <c r="E82" s="16">
        <v>1562</v>
      </c>
      <c r="F82" s="22"/>
      <c r="G82" s="6">
        <f t="shared" si="13"/>
        <v>48</v>
      </c>
      <c r="H82" s="11">
        <f t="shared" si="14"/>
        <v>3.1704095112285335E-2</v>
      </c>
      <c r="I82" s="6">
        <f t="shared" si="20"/>
        <v>24.004897586461365</v>
      </c>
      <c r="J82" s="6">
        <f t="shared" si="21"/>
        <v>-16.649834933632484</v>
      </c>
      <c r="K82" s="6">
        <f t="shared" si="17"/>
        <v>1.4417498841367931</v>
      </c>
      <c r="L82" s="12">
        <f t="shared" si="18"/>
        <v>0.59045764412782198</v>
      </c>
      <c r="M82" s="8">
        <f t="shared" si="15"/>
        <v>1</v>
      </c>
      <c r="N82" s="8">
        <f t="shared" si="16"/>
        <v>2</v>
      </c>
      <c r="O82" s="8">
        <f t="shared" si="19"/>
        <v>1</v>
      </c>
      <c r="P82" s="6">
        <f t="shared" si="24"/>
        <v>1.7685865483746359</v>
      </c>
      <c r="Q82" s="6">
        <f t="shared" si="25"/>
        <v>-0.28357044104114248</v>
      </c>
      <c r="R82" s="6">
        <f t="shared" si="22"/>
        <v>6.2368508575195127</v>
      </c>
      <c r="S82" s="12">
        <f t="shared" si="23"/>
        <v>0.86181834893544318</v>
      </c>
      <c r="T82" s="7"/>
      <c r="U82" s="7"/>
    </row>
    <row r="83" spans="1:21">
      <c r="A83" s="4">
        <v>41704</v>
      </c>
      <c r="B83" s="16">
        <v>1565</v>
      </c>
      <c r="C83" s="16">
        <v>1614</v>
      </c>
      <c r="D83" s="16">
        <v>1546</v>
      </c>
      <c r="E83" s="16">
        <v>1594</v>
      </c>
      <c r="F83" s="22"/>
      <c r="G83" s="6">
        <f t="shared" si="13"/>
        <v>32</v>
      </c>
      <c r="H83" s="11">
        <f t="shared" si="14"/>
        <v>2.0486555697823317E-2</v>
      </c>
      <c r="I83" s="6">
        <f t="shared" si="20"/>
        <v>26.669931724307578</v>
      </c>
      <c r="J83" s="6">
        <f t="shared" si="21"/>
        <v>-11.099889955754989</v>
      </c>
      <c r="K83" s="6">
        <f t="shared" si="17"/>
        <v>2.4027203720591794</v>
      </c>
      <c r="L83" s="12">
        <f t="shared" si="18"/>
        <v>0.70611749110760957</v>
      </c>
      <c r="M83" s="8">
        <f t="shared" si="15"/>
        <v>1</v>
      </c>
      <c r="N83" s="8">
        <f t="shared" si="16"/>
        <v>3</v>
      </c>
      <c r="O83" s="8">
        <f t="shared" si="19"/>
        <v>1</v>
      </c>
      <c r="P83" s="6">
        <f t="shared" si="24"/>
        <v>1.384293274187318</v>
      </c>
      <c r="Q83" s="6">
        <f t="shared" si="25"/>
        <v>-0.14178522052057124</v>
      </c>
      <c r="R83" s="6">
        <f t="shared" si="22"/>
        <v>9.7633115010493956</v>
      </c>
      <c r="S83" s="12">
        <f t="shared" si="23"/>
        <v>0.90709179048636635</v>
      </c>
      <c r="T83" s="7"/>
      <c r="U83" s="7"/>
    </row>
    <row r="84" spans="1:21">
      <c r="A84" s="4">
        <v>41705</v>
      </c>
      <c r="B84" s="16">
        <v>1620</v>
      </c>
      <c r="C84" s="16">
        <v>1637</v>
      </c>
      <c r="D84" s="16">
        <v>1558</v>
      </c>
      <c r="E84" s="16">
        <v>1573</v>
      </c>
      <c r="F84" s="22"/>
      <c r="G84" s="6">
        <f t="shared" si="13"/>
        <v>-21</v>
      </c>
      <c r="H84" s="11">
        <f t="shared" si="14"/>
        <v>-1.3174404015056429E-2</v>
      </c>
      <c r="I84" s="6">
        <f t="shared" si="20"/>
        <v>17.77995448287172</v>
      </c>
      <c r="J84" s="6">
        <f t="shared" si="21"/>
        <v>-14.399926637169992</v>
      </c>
      <c r="K84" s="6">
        <f t="shared" si="17"/>
        <v>1.2347253517929035</v>
      </c>
      <c r="L84" s="12">
        <f t="shared" si="18"/>
        <v>0.55251771802843352</v>
      </c>
      <c r="M84" s="8">
        <f t="shared" si="15"/>
        <v>-1</v>
      </c>
      <c r="N84" s="8">
        <f t="shared" si="16"/>
        <v>-1</v>
      </c>
      <c r="O84" s="8">
        <f t="shared" si="19"/>
        <v>-4</v>
      </c>
      <c r="P84" s="6">
        <f t="shared" si="24"/>
        <v>0.69214663709365898</v>
      </c>
      <c r="Q84" s="6">
        <f t="shared" si="25"/>
        <v>-2.0708926102602856</v>
      </c>
      <c r="R84" s="6">
        <f t="shared" si="22"/>
        <v>0.33422623349197461</v>
      </c>
      <c r="S84" s="12">
        <f t="shared" si="23"/>
        <v>0.25050192021575546</v>
      </c>
      <c r="T84" s="7"/>
      <c r="U84" s="7"/>
    </row>
    <row r="85" spans="1:21">
      <c r="A85" s="4">
        <v>41708</v>
      </c>
      <c r="B85" s="16">
        <v>1550</v>
      </c>
      <c r="C85" s="16">
        <v>1578</v>
      </c>
      <c r="D85" s="16">
        <v>1540</v>
      </c>
      <c r="E85" s="16">
        <v>1548</v>
      </c>
      <c r="F85" s="22"/>
      <c r="G85" s="6">
        <f t="shared" si="13"/>
        <v>-25</v>
      </c>
      <c r="H85" s="11">
        <f t="shared" si="14"/>
        <v>-1.5893197711379536E-2</v>
      </c>
      <c r="I85" s="6">
        <f t="shared" si="20"/>
        <v>11.853302988581147</v>
      </c>
      <c r="J85" s="6">
        <f t="shared" si="21"/>
        <v>-17.933284424779995</v>
      </c>
      <c r="K85" s="6">
        <f t="shared" si="17"/>
        <v>0.66096665328089022</v>
      </c>
      <c r="L85" s="12">
        <f t="shared" si="18"/>
        <v>0.39794095322461154</v>
      </c>
      <c r="M85" s="8">
        <f t="shared" si="15"/>
        <v>-1</v>
      </c>
      <c r="N85" s="8">
        <f t="shared" si="16"/>
        <v>-2</v>
      </c>
      <c r="O85" s="8">
        <f t="shared" si="19"/>
        <v>-1</v>
      </c>
      <c r="P85" s="6">
        <f t="shared" si="24"/>
        <v>0.34607331854682949</v>
      </c>
      <c r="Q85" s="6">
        <f t="shared" si="25"/>
        <v>-1.5354463051301428</v>
      </c>
      <c r="R85" s="6">
        <f t="shared" si="22"/>
        <v>0.22538939811216432</v>
      </c>
      <c r="S85" s="12">
        <f t="shared" si="23"/>
        <v>0.1839328775484752</v>
      </c>
      <c r="T85" s="7"/>
      <c r="U85" s="7"/>
    </row>
    <row r="86" spans="1:21">
      <c r="A86" s="4">
        <v>41709</v>
      </c>
      <c r="B86" s="16">
        <v>1528</v>
      </c>
      <c r="C86" s="16">
        <v>1579</v>
      </c>
      <c r="D86" s="16">
        <v>1522</v>
      </c>
      <c r="E86" s="16">
        <v>1532</v>
      </c>
      <c r="F86" s="22"/>
      <c r="G86" s="6">
        <f t="shared" si="13"/>
        <v>-16</v>
      </c>
      <c r="H86" s="11">
        <f t="shared" si="14"/>
        <v>-1.033591731266148E-2</v>
      </c>
      <c r="I86" s="6">
        <f t="shared" si="20"/>
        <v>7.9022019923874316</v>
      </c>
      <c r="J86" s="6">
        <f t="shared" si="21"/>
        <v>-17.288856283186664</v>
      </c>
      <c r="K86" s="6">
        <f t="shared" si="17"/>
        <v>0.45706910063636125</v>
      </c>
      <c r="L86" s="12">
        <f t="shared" si="18"/>
        <v>0.31369075113647016</v>
      </c>
      <c r="M86" s="8">
        <f t="shared" si="15"/>
        <v>-1</v>
      </c>
      <c r="N86" s="8">
        <f t="shared" si="16"/>
        <v>-3</v>
      </c>
      <c r="O86" s="8">
        <f t="shared" si="19"/>
        <v>-1</v>
      </c>
      <c r="P86" s="6">
        <f t="shared" si="24"/>
        <v>0.17303665927341474</v>
      </c>
      <c r="Q86" s="6">
        <f t="shared" si="25"/>
        <v>-1.2677231525650714</v>
      </c>
      <c r="R86" s="6">
        <f t="shared" si="22"/>
        <v>0.13649404361141293</v>
      </c>
      <c r="S86" s="12">
        <f t="shared" si="23"/>
        <v>0.12010097578486101</v>
      </c>
      <c r="T86" s="7"/>
      <c r="U86" s="7"/>
    </row>
    <row r="87" spans="1:21">
      <c r="A87" s="4">
        <v>41710</v>
      </c>
      <c r="B87" s="16">
        <v>1503</v>
      </c>
      <c r="C87" s="16">
        <v>1510</v>
      </c>
      <c r="D87" s="16">
        <v>1484</v>
      </c>
      <c r="E87" s="16">
        <v>1484</v>
      </c>
      <c r="F87" s="22"/>
      <c r="G87" s="6">
        <f t="shared" si="13"/>
        <v>-48</v>
      </c>
      <c r="H87" s="11">
        <f t="shared" si="14"/>
        <v>-3.1331592689295085E-2</v>
      </c>
      <c r="I87" s="6">
        <f t="shared" si="20"/>
        <v>5.2681346615916214</v>
      </c>
      <c r="J87" s="6">
        <f t="shared" si="21"/>
        <v>-27.525904188791106</v>
      </c>
      <c r="K87" s="6">
        <f t="shared" si="17"/>
        <v>0.1913882510619532</v>
      </c>
      <c r="L87" s="12">
        <f t="shared" si="18"/>
        <v>0.16064305728326411</v>
      </c>
      <c r="M87" s="8">
        <f t="shared" si="15"/>
        <v>-1</v>
      </c>
      <c r="N87" s="8">
        <f t="shared" si="16"/>
        <v>-4</v>
      </c>
      <c r="O87" s="8">
        <f t="shared" si="19"/>
        <v>-1</v>
      </c>
      <c r="P87" s="6">
        <f t="shared" si="24"/>
        <v>8.6518329636707372E-2</v>
      </c>
      <c r="Q87" s="6">
        <f t="shared" si="25"/>
        <v>-1.1338615762825357</v>
      </c>
      <c r="R87" s="6">
        <f t="shared" si="22"/>
        <v>7.6304137512416007E-2</v>
      </c>
      <c r="S87" s="12">
        <f t="shared" si="23"/>
        <v>7.0894587183110036E-2</v>
      </c>
      <c r="T87" s="7"/>
      <c r="U87" s="7"/>
    </row>
    <row r="88" spans="1:21">
      <c r="A88" s="4">
        <v>41711</v>
      </c>
      <c r="B88" s="16">
        <v>1469</v>
      </c>
      <c r="C88" s="16">
        <v>1478</v>
      </c>
      <c r="D88" s="16">
        <v>1462</v>
      </c>
      <c r="E88" s="16">
        <v>1464</v>
      </c>
      <c r="F88" s="22"/>
      <c r="G88" s="6">
        <f t="shared" si="13"/>
        <v>-20</v>
      </c>
      <c r="H88" s="11">
        <f t="shared" si="14"/>
        <v>-1.3477088948787075E-2</v>
      </c>
      <c r="I88" s="6">
        <f t="shared" si="20"/>
        <v>3.5120897743944144</v>
      </c>
      <c r="J88" s="6">
        <f t="shared" si="21"/>
        <v>-25.017269459194068</v>
      </c>
      <c r="K88" s="6">
        <f t="shared" si="17"/>
        <v>0.14038661493905324</v>
      </c>
      <c r="L88" s="12">
        <f t="shared" si="18"/>
        <v>0.12310440433094361</v>
      </c>
      <c r="M88" s="8">
        <f t="shared" si="15"/>
        <v>-1</v>
      </c>
      <c r="N88" s="8">
        <f t="shared" si="16"/>
        <v>-5</v>
      </c>
      <c r="O88" s="8">
        <f t="shared" si="19"/>
        <v>-1</v>
      </c>
      <c r="P88" s="6">
        <f t="shared" si="24"/>
        <v>4.3259164818353686E-2</v>
      </c>
      <c r="Q88" s="6">
        <f t="shared" si="25"/>
        <v>-1.066930788141268</v>
      </c>
      <c r="R88" s="6">
        <f t="shared" si="22"/>
        <v>4.054542740651132E-2</v>
      </c>
      <c r="S88" s="12">
        <f t="shared" si="23"/>
        <v>3.8965552429141015E-2</v>
      </c>
      <c r="T88" s="7"/>
      <c r="U88" s="7"/>
    </row>
    <row r="89" spans="1:21">
      <c r="A89" s="4">
        <v>41712</v>
      </c>
      <c r="B89" s="16">
        <v>1494</v>
      </c>
      <c r="C89" s="16">
        <v>1494</v>
      </c>
      <c r="D89" s="16">
        <v>1433</v>
      </c>
      <c r="E89" s="16">
        <v>1463</v>
      </c>
      <c r="F89" s="22"/>
      <c r="G89" s="6">
        <f t="shared" si="13"/>
        <v>-1</v>
      </c>
      <c r="H89" s="11">
        <f t="shared" si="14"/>
        <v>-6.83060109289646E-4</v>
      </c>
      <c r="I89" s="6">
        <f t="shared" si="20"/>
        <v>2.3413931829296097</v>
      </c>
      <c r="J89" s="6">
        <f t="shared" si="21"/>
        <v>-17.011512972796044</v>
      </c>
      <c r="K89" s="6">
        <f t="shared" si="17"/>
        <v>0.13763579915988941</v>
      </c>
      <c r="L89" s="12">
        <f t="shared" si="18"/>
        <v>0.1209840612096853</v>
      </c>
      <c r="M89" s="8">
        <f t="shared" si="15"/>
        <v>-1</v>
      </c>
      <c r="N89" s="8">
        <f t="shared" si="16"/>
        <v>-6</v>
      </c>
      <c r="O89" s="8">
        <f t="shared" si="19"/>
        <v>-1</v>
      </c>
      <c r="P89" s="6">
        <f t="shared" si="24"/>
        <v>2.1629582409176843E-2</v>
      </c>
      <c r="Q89" s="6">
        <f t="shared" si="25"/>
        <v>-1.033465394070634</v>
      </c>
      <c r="R89" s="6">
        <f t="shared" si="22"/>
        <v>2.092917918033212E-2</v>
      </c>
      <c r="S89" s="12">
        <f t="shared" si="23"/>
        <v>2.0500128321472189E-2</v>
      </c>
      <c r="T89" s="7"/>
      <c r="U89" s="7"/>
    </row>
    <row r="90" spans="1:21">
      <c r="A90" s="4">
        <v>41715</v>
      </c>
      <c r="B90" s="16">
        <v>1433</v>
      </c>
      <c r="C90" s="16">
        <v>1441</v>
      </c>
      <c r="D90" s="16">
        <v>1374</v>
      </c>
      <c r="E90" s="16">
        <v>1402</v>
      </c>
      <c r="F90" s="22"/>
      <c r="G90" s="6">
        <f t="shared" si="13"/>
        <v>-61</v>
      </c>
      <c r="H90" s="11">
        <f t="shared" si="14"/>
        <v>-4.1695146958304896E-2</v>
      </c>
      <c r="I90" s="6">
        <f t="shared" si="20"/>
        <v>1.5609287886197398</v>
      </c>
      <c r="J90" s="6">
        <f t="shared" si="21"/>
        <v>-31.674341981864028</v>
      </c>
      <c r="K90" s="6">
        <f t="shared" si="17"/>
        <v>4.9280543523634694E-2</v>
      </c>
      <c r="L90" s="12">
        <f t="shared" si="18"/>
        <v>4.6966031942366593E-2</v>
      </c>
      <c r="M90" s="8">
        <f t="shared" si="15"/>
        <v>-1</v>
      </c>
      <c r="N90" s="8">
        <f t="shared" si="16"/>
        <v>-7</v>
      </c>
      <c r="O90" s="8">
        <f t="shared" si="19"/>
        <v>-1</v>
      </c>
      <c r="P90" s="6">
        <f t="shared" si="24"/>
        <v>1.0814791204588422E-2</v>
      </c>
      <c r="Q90" s="6">
        <f t="shared" si="25"/>
        <v>-1.016732697035317</v>
      </c>
      <c r="R90" s="6">
        <f t="shared" si="22"/>
        <v>1.0636808707070391E-2</v>
      </c>
      <c r="S90" s="12">
        <f t="shared" si="23"/>
        <v>1.052485780789858E-2</v>
      </c>
      <c r="T90" s="7"/>
      <c r="U90" s="7"/>
    </row>
    <row r="91" spans="1:21">
      <c r="A91" s="4">
        <v>41716</v>
      </c>
      <c r="B91" s="16">
        <v>1394</v>
      </c>
      <c r="C91" s="16">
        <v>1425</v>
      </c>
      <c r="D91" s="16">
        <v>1388</v>
      </c>
      <c r="E91" s="16">
        <v>1414</v>
      </c>
      <c r="F91" s="22"/>
      <c r="G91" s="6">
        <f t="shared" si="13"/>
        <v>12</v>
      </c>
      <c r="H91" s="11">
        <f t="shared" si="14"/>
        <v>8.5592011412267688E-3</v>
      </c>
      <c r="I91" s="6">
        <f t="shared" si="20"/>
        <v>5.0406191924131596</v>
      </c>
      <c r="J91" s="6">
        <f t="shared" si="21"/>
        <v>-21.116227987909351</v>
      </c>
      <c r="K91" s="6">
        <f t="shared" si="17"/>
        <v>0.23870831453890809</v>
      </c>
      <c r="L91" s="12">
        <f t="shared" si="18"/>
        <v>0.19270744511613613</v>
      </c>
      <c r="M91" s="8">
        <f t="shared" si="15"/>
        <v>1</v>
      </c>
      <c r="N91" s="8">
        <f t="shared" si="16"/>
        <v>1</v>
      </c>
      <c r="O91" s="8">
        <f t="shared" si="19"/>
        <v>8</v>
      </c>
      <c r="P91" s="6">
        <f t="shared" si="24"/>
        <v>4.005407395602294</v>
      </c>
      <c r="Q91" s="6">
        <f t="shared" si="25"/>
        <v>-0.5083663485176585</v>
      </c>
      <c r="R91" s="6">
        <f t="shared" si="22"/>
        <v>7.8789782354430624</v>
      </c>
      <c r="S91" s="12">
        <f t="shared" si="23"/>
        <v>0.88737442828633084</v>
      </c>
      <c r="T91" s="7"/>
      <c r="U91" s="7"/>
    </row>
    <row r="92" spans="1:21">
      <c r="A92" s="4">
        <v>41717</v>
      </c>
      <c r="B92" s="16">
        <v>1425</v>
      </c>
      <c r="C92" s="16">
        <v>1485</v>
      </c>
      <c r="D92" s="16">
        <v>1425</v>
      </c>
      <c r="E92" s="16">
        <v>1447</v>
      </c>
      <c r="F92" s="22"/>
      <c r="G92" s="6">
        <f t="shared" si="13"/>
        <v>33</v>
      </c>
      <c r="H92" s="11">
        <f t="shared" si="14"/>
        <v>2.3338048090523422E-2</v>
      </c>
      <c r="I92" s="6">
        <f t="shared" si="20"/>
        <v>14.360412794942107</v>
      </c>
      <c r="J92" s="6">
        <f t="shared" si="21"/>
        <v>-14.077485325272901</v>
      </c>
      <c r="K92" s="6">
        <f t="shared" si="17"/>
        <v>1.0200978699769108</v>
      </c>
      <c r="L92" s="12">
        <f t="shared" si="18"/>
        <v>0.50497447927538786</v>
      </c>
      <c r="M92" s="8">
        <f t="shared" si="15"/>
        <v>1</v>
      </c>
      <c r="N92" s="8">
        <f t="shared" si="16"/>
        <v>2</v>
      </c>
      <c r="O92" s="8">
        <f t="shared" si="19"/>
        <v>1</v>
      </c>
      <c r="P92" s="6">
        <f t="shared" si="24"/>
        <v>2.502703697801147</v>
      </c>
      <c r="Q92" s="6">
        <f t="shared" si="25"/>
        <v>-0.25418317425882925</v>
      </c>
      <c r="R92" s="6">
        <f t="shared" si="22"/>
        <v>9.8460635921270612</v>
      </c>
      <c r="S92" s="12">
        <f t="shared" si="23"/>
        <v>0.90780065122189768</v>
      </c>
      <c r="T92" s="7"/>
      <c r="U92" s="7"/>
    </row>
    <row r="93" spans="1:21">
      <c r="A93" s="4">
        <v>41718</v>
      </c>
      <c r="B93" s="16">
        <v>1429</v>
      </c>
      <c r="C93" s="16">
        <v>1436</v>
      </c>
      <c r="D93" s="16">
        <v>1395</v>
      </c>
      <c r="E93" s="16">
        <v>1405</v>
      </c>
      <c r="F93" s="22"/>
      <c r="G93" s="6">
        <f t="shared" si="13"/>
        <v>-42</v>
      </c>
      <c r="H93" s="11">
        <f t="shared" si="14"/>
        <v>-2.9025570145127855E-2</v>
      </c>
      <c r="I93" s="6">
        <f t="shared" si="20"/>
        <v>9.5736085299614047</v>
      </c>
      <c r="J93" s="6">
        <f t="shared" si="21"/>
        <v>-23.384990216848603</v>
      </c>
      <c r="K93" s="6">
        <f t="shared" si="17"/>
        <v>0.40939117105397527</v>
      </c>
      <c r="L93" s="12">
        <f t="shared" si="18"/>
        <v>0.29047377297519406</v>
      </c>
      <c r="M93" s="8">
        <f t="shared" si="15"/>
        <v>-1</v>
      </c>
      <c r="N93" s="8">
        <f t="shared" si="16"/>
        <v>-1</v>
      </c>
      <c r="O93" s="8">
        <f t="shared" si="19"/>
        <v>-3</v>
      </c>
      <c r="P93" s="6">
        <f t="shared" si="24"/>
        <v>1.2513518489005735</v>
      </c>
      <c r="Q93" s="6">
        <f t="shared" si="25"/>
        <v>-1.6270915871294147</v>
      </c>
      <c r="R93" s="6">
        <f t="shared" si="22"/>
        <v>0.76907277918403016</v>
      </c>
      <c r="S93" s="12">
        <f t="shared" si="23"/>
        <v>0.43473213099732311</v>
      </c>
      <c r="T93" s="7"/>
      <c r="U93" s="7"/>
    </row>
    <row r="94" spans="1:21">
      <c r="A94" s="4">
        <v>41722</v>
      </c>
      <c r="B94" s="16">
        <v>1375</v>
      </c>
      <c r="C94" s="16">
        <v>1409</v>
      </c>
      <c r="D94" s="16">
        <v>1320</v>
      </c>
      <c r="E94" s="16">
        <v>1347</v>
      </c>
      <c r="F94" s="22"/>
      <c r="G94" s="6">
        <f t="shared" si="13"/>
        <v>-58</v>
      </c>
      <c r="H94" s="11">
        <f t="shared" si="14"/>
        <v>-4.1281138790035588E-2</v>
      </c>
      <c r="I94" s="6">
        <f t="shared" si="20"/>
        <v>6.3824056866409364</v>
      </c>
      <c r="J94" s="6">
        <f t="shared" si="21"/>
        <v>-34.923326811232407</v>
      </c>
      <c r="K94" s="6">
        <f t="shared" si="17"/>
        <v>0.18275480228842803</v>
      </c>
      <c r="L94" s="12">
        <f t="shared" si="18"/>
        <v>0.15451622088942585</v>
      </c>
      <c r="M94" s="8">
        <f t="shared" si="15"/>
        <v>-1</v>
      </c>
      <c r="N94" s="8">
        <f t="shared" si="16"/>
        <v>-2</v>
      </c>
      <c r="O94" s="8">
        <f t="shared" si="19"/>
        <v>-1</v>
      </c>
      <c r="P94" s="6">
        <f t="shared" si="24"/>
        <v>0.62567592445028675</v>
      </c>
      <c r="Q94" s="6">
        <f t="shared" si="25"/>
        <v>-1.3135457935647072</v>
      </c>
      <c r="R94" s="6">
        <f t="shared" si="22"/>
        <v>0.47632593208061991</v>
      </c>
      <c r="S94" s="12">
        <f t="shared" si="23"/>
        <v>0.32264279975718024</v>
      </c>
      <c r="T94" s="7"/>
      <c r="U94" s="7"/>
    </row>
    <row r="95" spans="1:21">
      <c r="A95" s="4">
        <v>41723</v>
      </c>
      <c r="B95" s="16">
        <v>1334</v>
      </c>
      <c r="C95" s="16">
        <v>1339</v>
      </c>
      <c r="D95" s="16">
        <v>1291</v>
      </c>
      <c r="E95" s="16">
        <v>1305</v>
      </c>
      <c r="F95" s="22"/>
      <c r="G95" s="6">
        <f t="shared" si="13"/>
        <v>-42</v>
      </c>
      <c r="H95" s="11">
        <f t="shared" si="14"/>
        <v>-3.1180400890868598E-2</v>
      </c>
      <c r="I95" s="6">
        <f t="shared" si="20"/>
        <v>4.2549371244272907</v>
      </c>
      <c r="J95" s="6">
        <f t="shared" si="21"/>
        <v>-37.282217874154938</v>
      </c>
      <c r="K95" s="6">
        <f t="shared" si="17"/>
        <v>0.11412778978948381</v>
      </c>
      <c r="L95" s="12">
        <f t="shared" si="18"/>
        <v>0.10243689353718433</v>
      </c>
      <c r="M95" s="8">
        <f t="shared" si="15"/>
        <v>-1</v>
      </c>
      <c r="N95" s="8">
        <f t="shared" si="16"/>
        <v>-3</v>
      </c>
      <c r="O95" s="8">
        <f t="shared" si="19"/>
        <v>-1</v>
      </c>
      <c r="P95" s="6">
        <f t="shared" si="24"/>
        <v>0.31283796222514337</v>
      </c>
      <c r="Q95" s="6">
        <f t="shared" si="25"/>
        <v>-1.1567728967823536</v>
      </c>
      <c r="R95" s="6">
        <f t="shared" si="22"/>
        <v>0.27044025935888066</v>
      </c>
      <c r="S95" s="12">
        <f t="shared" si="23"/>
        <v>0.21287129195304033</v>
      </c>
      <c r="T95" s="7"/>
      <c r="U95" s="7"/>
    </row>
    <row r="96" spans="1:21">
      <c r="A96" s="4">
        <v>41724</v>
      </c>
      <c r="B96" s="16">
        <v>1330</v>
      </c>
      <c r="C96" s="16">
        <v>1373</v>
      </c>
      <c r="D96" s="16">
        <v>1323</v>
      </c>
      <c r="E96" s="16">
        <v>1345</v>
      </c>
      <c r="F96" s="22"/>
      <c r="G96" s="6">
        <f t="shared" si="13"/>
        <v>40</v>
      </c>
      <c r="H96" s="11">
        <f t="shared" si="14"/>
        <v>3.0651340996168619E-2</v>
      </c>
      <c r="I96" s="6">
        <f t="shared" si="20"/>
        <v>16.169958082951528</v>
      </c>
      <c r="J96" s="6">
        <f t="shared" si="21"/>
        <v>-24.854811916103291</v>
      </c>
      <c r="K96" s="6">
        <f t="shared" si="17"/>
        <v>0.65057656189605295</v>
      </c>
      <c r="L96" s="12">
        <f t="shared" si="18"/>
        <v>0.39415109660149394</v>
      </c>
      <c r="M96" s="8">
        <f t="shared" si="15"/>
        <v>1</v>
      </c>
      <c r="N96" s="8">
        <f t="shared" si="16"/>
        <v>1</v>
      </c>
      <c r="O96" s="8">
        <f t="shared" si="19"/>
        <v>4</v>
      </c>
      <c r="P96" s="6">
        <f t="shared" si="24"/>
        <v>2.1564189811125716</v>
      </c>
      <c r="Q96" s="6">
        <f t="shared" si="25"/>
        <v>-0.57838644839117681</v>
      </c>
      <c r="R96" s="6">
        <f t="shared" si="22"/>
        <v>3.7283359371762685</v>
      </c>
      <c r="S96" s="12">
        <f t="shared" si="23"/>
        <v>0.78850910483378356</v>
      </c>
      <c r="T96" s="7"/>
      <c r="U96" s="7"/>
    </row>
    <row r="97" spans="1:21">
      <c r="A97" s="4">
        <v>41725</v>
      </c>
      <c r="B97" s="16">
        <v>1355</v>
      </c>
      <c r="C97" s="16">
        <v>1373</v>
      </c>
      <c r="D97" s="16">
        <v>1301</v>
      </c>
      <c r="E97" s="16">
        <v>1370</v>
      </c>
      <c r="F97" s="22"/>
      <c r="G97" s="6">
        <f t="shared" si="13"/>
        <v>25</v>
      </c>
      <c r="H97" s="11">
        <f t="shared" si="14"/>
        <v>1.8587360594795488E-2</v>
      </c>
      <c r="I97" s="6">
        <f t="shared" si="20"/>
        <v>19.113305388634352</v>
      </c>
      <c r="J97" s="6">
        <f t="shared" si="21"/>
        <v>-16.569874610735528</v>
      </c>
      <c r="K97" s="6">
        <f t="shared" si="17"/>
        <v>1.1534972857459616</v>
      </c>
      <c r="L97" s="12">
        <f t="shared" si="18"/>
        <v>0.5356390710965746</v>
      </c>
      <c r="M97" s="8">
        <f t="shared" si="15"/>
        <v>1</v>
      </c>
      <c r="N97" s="8">
        <f t="shared" si="16"/>
        <v>2</v>
      </c>
      <c r="O97" s="8">
        <f t="shared" si="19"/>
        <v>1</v>
      </c>
      <c r="P97" s="6">
        <f t="shared" si="24"/>
        <v>1.5782094905562858</v>
      </c>
      <c r="Q97" s="6">
        <f t="shared" si="25"/>
        <v>-0.28919322419558841</v>
      </c>
      <c r="R97" s="6">
        <f t="shared" si="22"/>
        <v>5.457283776084962</v>
      </c>
      <c r="S97" s="12">
        <f t="shared" si="23"/>
        <v>0.84513612307026442</v>
      </c>
      <c r="T97" s="7"/>
      <c r="U97" s="7"/>
    </row>
    <row r="98" spans="1:21">
      <c r="A98" s="4">
        <v>41726</v>
      </c>
      <c r="B98" s="16">
        <v>1360</v>
      </c>
      <c r="C98" s="16">
        <v>1391</v>
      </c>
      <c r="D98" s="16">
        <v>1359</v>
      </c>
      <c r="E98" s="16">
        <v>1390</v>
      </c>
      <c r="F98" s="22"/>
      <c r="G98" s="6">
        <f t="shared" si="13"/>
        <v>20</v>
      </c>
      <c r="H98" s="11">
        <f t="shared" si="14"/>
        <v>1.4598540145985384E-2</v>
      </c>
      <c r="I98" s="6">
        <f t="shared" si="20"/>
        <v>19.408870259089568</v>
      </c>
      <c r="J98" s="6">
        <f t="shared" si="21"/>
        <v>-11.046583073823685</v>
      </c>
      <c r="K98" s="6">
        <f t="shared" si="17"/>
        <v>1.7570021543658518</v>
      </c>
      <c r="L98" s="12">
        <f t="shared" si="18"/>
        <v>0.63728718948715746</v>
      </c>
      <c r="M98" s="8">
        <f t="shared" si="15"/>
        <v>1</v>
      </c>
      <c r="N98" s="8">
        <f t="shared" si="16"/>
        <v>3</v>
      </c>
      <c r="O98" s="8">
        <f t="shared" si="19"/>
        <v>1</v>
      </c>
      <c r="P98" s="6">
        <f t="shared" si="24"/>
        <v>1.2891047452781428</v>
      </c>
      <c r="Q98" s="6">
        <f t="shared" si="25"/>
        <v>-0.1445966120977942</v>
      </c>
      <c r="R98" s="6">
        <f t="shared" si="22"/>
        <v>8.9151794539023488</v>
      </c>
      <c r="S98" s="12">
        <f t="shared" si="23"/>
        <v>0.89914453846758902</v>
      </c>
      <c r="T98" s="7"/>
      <c r="U98" s="7"/>
    </row>
    <row r="99" spans="1:21">
      <c r="A99" s="4">
        <v>41729</v>
      </c>
      <c r="B99" s="16">
        <v>1416</v>
      </c>
      <c r="C99" s="16">
        <v>1435</v>
      </c>
      <c r="D99" s="16">
        <v>1394</v>
      </c>
      <c r="E99" s="16">
        <v>1429</v>
      </c>
      <c r="F99" s="22"/>
      <c r="G99" s="6">
        <f t="shared" si="13"/>
        <v>39</v>
      </c>
      <c r="H99" s="11">
        <f t="shared" si="14"/>
        <v>2.8057553956834624E-2</v>
      </c>
      <c r="I99" s="6">
        <f t="shared" si="20"/>
        <v>25.939246839393046</v>
      </c>
      <c r="J99" s="6">
        <f t="shared" si="21"/>
        <v>-7.3643887158824564</v>
      </c>
      <c r="K99" s="6">
        <f t="shared" si="17"/>
        <v>3.522253895079031</v>
      </c>
      <c r="L99" s="12">
        <f t="shared" si="18"/>
        <v>0.77887132761648625</v>
      </c>
      <c r="M99" s="8">
        <f t="shared" si="15"/>
        <v>1</v>
      </c>
      <c r="N99" s="8">
        <f t="shared" si="16"/>
        <v>4</v>
      </c>
      <c r="O99" s="8">
        <f t="shared" si="19"/>
        <v>1</v>
      </c>
      <c r="P99" s="6">
        <f t="shared" si="24"/>
        <v>1.1445523726390714</v>
      </c>
      <c r="Q99" s="6">
        <f t="shared" si="25"/>
        <v>-7.2298306048897101E-2</v>
      </c>
      <c r="R99" s="6">
        <f t="shared" si="22"/>
        <v>15.830970809537126</v>
      </c>
      <c r="S99" s="12">
        <f t="shared" si="23"/>
        <v>0.94058572073374647</v>
      </c>
      <c r="T99" s="12"/>
      <c r="U99" s="7"/>
    </row>
    <row r="100" spans="1:21">
      <c r="A100" s="4">
        <v>41730</v>
      </c>
      <c r="B100" s="16">
        <v>1459</v>
      </c>
      <c r="C100" s="16">
        <v>1461</v>
      </c>
      <c r="D100" s="16">
        <v>1420</v>
      </c>
      <c r="E100" s="16">
        <v>1447</v>
      </c>
      <c r="F100" s="22"/>
      <c r="G100" s="6">
        <f t="shared" si="13"/>
        <v>18</v>
      </c>
      <c r="H100" s="11">
        <f t="shared" si="14"/>
        <v>1.2596221133659879E-2</v>
      </c>
      <c r="I100" s="6">
        <f t="shared" si="20"/>
        <v>23.292831226262035</v>
      </c>
      <c r="J100" s="6">
        <f t="shared" si="21"/>
        <v>-4.9095924772549706</v>
      </c>
      <c r="K100" s="6">
        <f t="shared" si="17"/>
        <v>4.74435125403431</v>
      </c>
      <c r="L100" s="12">
        <f t="shared" si="18"/>
        <v>0.82591593797512108</v>
      </c>
      <c r="M100" s="8">
        <f t="shared" si="15"/>
        <v>1</v>
      </c>
      <c r="N100" s="8">
        <f t="shared" si="16"/>
        <v>5</v>
      </c>
      <c r="O100" s="8">
        <f t="shared" si="19"/>
        <v>1</v>
      </c>
      <c r="P100" s="6">
        <f t="shared" si="24"/>
        <v>1.0722761863195358</v>
      </c>
      <c r="Q100" s="6">
        <f t="shared" si="25"/>
        <v>-3.6149153024448551E-2</v>
      </c>
      <c r="R100" s="6">
        <f t="shared" si="22"/>
        <v>29.662553520806679</v>
      </c>
      <c r="S100" s="12">
        <f t="shared" si="23"/>
        <v>0.96738693014195865</v>
      </c>
      <c r="T100" s="12"/>
      <c r="U100" s="7"/>
    </row>
    <row r="101" spans="1:21">
      <c r="A101" s="4">
        <v>41731</v>
      </c>
      <c r="B101" s="16">
        <v>1475</v>
      </c>
      <c r="C101" s="16">
        <v>1585</v>
      </c>
      <c r="D101" s="16">
        <v>1475</v>
      </c>
      <c r="E101" s="16">
        <v>1563</v>
      </c>
      <c r="F101" s="22"/>
      <c r="G101" s="6">
        <f t="shared" si="13"/>
        <v>116</v>
      </c>
      <c r="H101" s="11">
        <f t="shared" si="14"/>
        <v>8.0165860400829292E-2</v>
      </c>
      <c r="I101" s="6">
        <f t="shared" si="20"/>
        <v>54.195220817508023</v>
      </c>
      <c r="J101" s="6">
        <f t="shared" si="21"/>
        <v>-3.2730616515033137</v>
      </c>
      <c r="K101" s="6">
        <f t="shared" si="17"/>
        <v>16.557959057268665</v>
      </c>
      <c r="L101" s="12">
        <f t="shared" si="18"/>
        <v>0.94304577219149976</v>
      </c>
      <c r="M101" s="8">
        <f t="shared" si="15"/>
        <v>1</v>
      </c>
      <c r="N101" s="8">
        <f t="shared" si="16"/>
        <v>6</v>
      </c>
      <c r="O101" s="8">
        <f t="shared" si="19"/>
        <v>1</v>
      </c>
      <c r="P101" s="6">
        <f t="shared" si="24"/>
        <v>1.0361380931597679</v>
      </c>
      <c r="Q101" s="6">
        <f t="shared" si="25"/>
        <v>-1.8074576512224275E-2</v>
      </c>
      <c r="R101" s="6">
        <f t="shared" si="22"/>
        <v>57.325718943345784</v>
      </c>
      <c r="S101" s="12">
        <f t="shared" si="23"/>
        <v>0.98285490486673055</v>
      </c>
      <c r="T101" s="12"/>
      <c r="U101" s="7"/>
    </row>
    <row r="102" spans="1:21">
      <c r="A102" s="4">
        <v>41732</v>
      </c>
      <c r="B102" s="16">
        <v>1591</v>
      </c>
      <c r="C102" s="16">
        <v>1602</v>
      </c>
      <c r="D102" s="16">
        <v>1555</v>
      </c>
      <c r="E102" s="16">
        <v>1570</v>
      </c>
      <c r="F102" s="22">
        <f t="shared" ref="F102:F165" si="26">U102</f>
        <v>0.83917218411040473</v>
      </c>
      <c r="G102" s="6">
        <f t="shared" si="13"/>
        <v>7</v>
      </c>
      <c r="H102" s="11">
        <f t="shared" si="14"/>
        <v>4.4785668586051486E-3</v>
      </c>
      <c r="I102" s="6">
        <f t="shared" si="20"/>
        <v>38.463480545005346</v>
      </c>
      <c r="J102" s="6">
        <f t="shared" si="21"/>
        <v>-2.1820411010022092</v>
      </c>
      <c r="K102" s="6">
        <f t="shared" si="17"/>
        <v>17.627294246354531</v>
      </c>
      <c r="L102" s="12">
        <f t="shared" si="18"/>
        <v>0.94631533776325538</v>
      </c>
      <c r="M102" s="8">
        <f t="shared" si="15"/>
        <v>1</v>
      </c>
      <c r="N102" s="8">
        <f t="shared" si="16"/>
        <v>7</v>
      </c>
      <c r="O102" s="8">
        <f t="shared" si="19"/>
        <v>1</v>
      </c>
      <c r="P102" s="6">
        <f t="shared" si="24"/>
        <v>1.0180690465798841</v>
      </c>
      <c r="Q102" s="6">
        <f t="shared" si="25"/>
        <v>-9.0372882561121377E-3</v>
      </c>
      <c r="R102" s="6">
        <f t="shared" si="22"/>
        <v>112.65204978842401</v>
      </c>
      <c r="S102" s="12">
        <f t="shared" si="23"/>
        <v>0.99120121456795884</v>
      </c>
      <c r="T102" s="12">
        <f>RANK(H102,H3:H102,1)/100</f>
        <v>0.57999999999999996</v>
      </c>
      <c r="U102" s="7">
        <f t="shared" ref="U102:U165" si="27">AVERAGE(L102,S102,T102)</f>
        <v>0.83917218411040473</v>
      </c>
    </row>
    <row r="103" spans="1:21">
      <c r="A103" s="4">
        <v>41733</v>
      </c>
      <c r="B103" s="16">
        <v>1620</v>
      </c>
      <c r="C103" s="16">
        <v>1621</v>
      </c>
      <c r="D103" s="16">
        <v>1557</v>
      </c>
      <c r="E103" s="16">
        <v>1570</v>
      </c>
      <c r="F103" s="22">
        <f t="shared" si="26"/>
        <v>0.52438141175513975</v>
      </c>
      <c r="G103" s="6">
        <f t="shared" si="13"/>
        <v>0</v>
      </c>
      <c r="H103" s="11">
        <f t="shared" si="14"/>
        <v>0</v>
      </c>
      <c r="I103" s="6">
        <f t="shared" si="20"/>
        <v>25.642320363336896</v>
      </c>
      <c r="J103" s="6">
        <f t="shared" si="21"/>
        <v>-1.4546940673348061</v>
      </c>
      <c r="K103" s="6">
        <f t="shared" si="17"/>
        <v>17.627294246354531</v>
      </c>
      <c r="L103" s="12">
        <f t="shared" si="18"/>
        <v>0.94631533776325538</v>
      </c>
      <c r="M103" s="8">
        <f t="shared" si="15"/>
        <v>0</v>
      </c>
      <c r="N103" s="8">
        <f t="shared" si="16"/>
        <v>0</v>
      </c>
      <c r="O103" s="8">
        <f t="shared" si="19"/>
        <v>-7</v>
      </c>
      <c r="P103" s="6">
        <f t="shared" si="24"/>
        <v>0.50903452328994203</v>
      </c>
      <c r="Q103" s="6">
        <f t="shared" si="25"/>
        <v>-3.5045186441280562</v>
      </c>
      <c r="R103" s="6">
        <f t="shared" si="22"/>
        <v>0.1452509103191239</v>
      </c>
      <c r="S103" s="12">
        <f t="shared" si="23"/>
        <v>0.12682889750216375</v>
      </c>
      <c r="T103" s="12">
        <f t="shared" ref="T103:T166" si="28">RANK(H103,H4:H103,1)/100</f>
        <v>0.5</v>
      </c>
      <c r="U103" s="7">
        <f t="shared" si="27"/>
        <v>0.52438141175513975</v>
      </c>
    </row>
    <row r="104" spans="1:21">
      <c r="A104" s="4">
        <v>41736</v>
      </c>
      <c r="B104" s="16">
        <v>1530</v>
      </c>
      <c r="C104" s="16">
        <v>1538</v>
      </c>
      <c r="D104" s="16">
        <v>1513</v>
      </c>
      <c r="E104" s="16">
        <v>1524</v>
      </c>
      <c r="F104" s="22">
        <f t="shared" si="26"/>
        <v>0.25779498455577948</v>
      </c>
      <c r="G104" s="6">
        <f t="shared" si="13"/>
        <v>-46</v>
      </c>
      <c r="H104" s="11">
        <f t="shared" si="14"/>
        <v>-2.9299363057324834E-2</v>
      </c>
      <c r="I104" s="6">
        <f t="shared" si="20"/>
        <v>17.094880242224598</v>
      </c>
      <c r="J104" s="6">
        <f t="shared" si="21"/>
        <v>-16.303129378223204</v>
      </c>
      <c r="K104" s="6">
        <f t="shared" si="17"/>
        <v>1.0485643489438887</v>
      </c>
      <c r="L104" s="12">
        <f t="shared" si="18"/>
        <v>0.51185326420644905</v>
      </c>
      <c r="M104" s="8">
        <f t="shared" si="15"/>
        <v>-1</v>
      </c>
      <c r="N104" s="8">
        <f t="shared" si="16"/>
        <v>-1</v>
      </c>
      <c r="O104" s="8">
        <f t="shared" si="19"/>
        <v>-1</v>
      </c>
      <c r="P104" s="6">
        <f t="shared" si="24"/>
        <v>0.25451726164497102</v>
      </c>
      <c r="Q104" s="6">
        <f t="shared" si="25"/>
        <v>-2.2522593220640283</v>
      </c>
      <c r="R104" s="6">
        <f t="shared" si="22"/>
        <v>0.11300530944710437</v>
      </c>
      <c r="S104" s="12">
        <f t="shared" si="23"/>
        <v>0.10153168946088931</v>
      </c>
      <c r="T104" s="12">
        <f t="shared" si="28"/>
        <v>0.16</v>
      </c>
      <c r="U104" s="7">
        <f t="shared" si="27"/>
        <v>0.25779498455577948</v>
      </c>
    </row>
    <row r="105" spans="1:21">
      <c r="A105" s="4">
        <v>41737</v>
      </c>
      <c r="B105" s="16">
        <v>1516</v>
      </c>
      <c r="C105" s="16">
        <v>1522</v>
      </c>
      <c r="D105" s="16">
        <v>1467</v>
      </c>
      <c r="E105" s="16">
        <v>1482</v>
      </c>
      <c r="F105" s="22">
        <f t="shared" si="26"/>
        <v>0.19561143773293943</v>
      </c>
      <c r="G105" s="6">
        <f t="shared" si="13"/>
        <v>-42</v>
      </c>
      <c r="H105" s="11">
        <f t="shared" si="14"/>
        <v>-2.7559055118110187E-2</v>
      </c>
      <c r="I105" s="6">
        <f t="shared" si="20"/>
        <v>11.396586828149731</v>
      </c>
      <c r="J105" s="6">
        <f t="shared" si="21"/>
        <v>-24.868752918815471</v>
      </c>
      <c r="K105" s="6">
        <f t="shared" si="17"/>
        <v>0.45826933362336708</v>
      </c>
      <c r="L105" s="12">
        <f t="shared" si="18"/>
        <v>0.31425562004016339</v>
      </c>
      <c r="M105" s="8">
        <f t="shared" si="15"/>
        <v>-1</v>
      </c>
      <c r="N105" s="8">
        <f t="shared" si="16"/>
        <v>-2</v>
      </c>
      <c r="O105" s="8">
        <f t="shared" si="19"/>
        <v>-1</v>
      </c>
      <c r="P105" s="6">
        <f t="shared" si="24"/>
        <v>0.12725863082248551</v>
      </c>
      <c r="Q105" s="6">
        <f t="shared" si="25"/>
        <v>-1.6261296610320142</v>
      </c>
      <c r="R105" s="6">
        <f t="shared" si="22"/>
        <v>7.825860008095635E-2</v>
      </c>
      <c r="S105" s="12">
        <f t="shared" si="23"/>
        <v>7.2578693158654839E-2</v>
      </c>
      <c r="T105" s="12">
        <f t="shared" si="28"/>
        <v>0.2</v>
      </c>
      <c r="U105" s="7">
        <f t="shared" si="27"/>
        <v>0.19561143773293943</v>
      </c>
    </row>
    <row r="106" spans="1:21">
      <c r="A106" s="4">
        <v>41738</v>
      </c>
      <c r="B106" s="16">
        <v>1460</v>
      </c>
      <c r="C106" s="16">
        <v>1468</v>
      </c>
      <c r="D106" s="16">
        <v>1410</v>
      </c>
      <c r="E106" s="16">
        <v>1434</v>
      </c>
      <c r="F106" s="22">
        <f t="shared" si="26"/>
        <v>0.12510858011371151</v>
      </c>
      <c r="G106" s="6">
        <f t="shared" si="13"/>
        <v>-48</v>
      </c>
      <c r="H106" s="11">
        <f t="shared" si="14"/>
        <v>-3.2388663967611309E-2</v>
      </c>
      <c r="I106" s="6">
        <f t="shared" si="20"/>
        <v>7.5977245520998204</v>
      </c>
      <c r="J106" s="6">
        <f t="shared" si="21"/>
        <v>-32.579168612543647</v>
      </c>
      <c r="K106" s="6">
        <f t="shared" si="17"/>
        <v>0.23320805519802432</v>
      </c>
      <c r="L106" s="12">
        <f t="shared" si="18"/>
        <v>0.18910682120104749</v>
      </c>
      <c r="M106" s="8">
        <f t="shared" si="15"/>
        <v>-1</v>
      </c>
      <c r="N106" s="8">
        <f t="shared" si="16"/>
        <v>-3</v>
      </c>
      <c r="O106" s="8">
        <f t="shared" si="19"/>
        <v>-1</v>
      </c>
      <c r="P106" s="6">
        <f t="shared" si="24"/>
        <v>6.3629315411242754E-2</v>
      </c>
      <c r="Q106" s="6">
        <f t="shared" si="25"/>
        <v>-1.3130648305160071</v>
      </c>
      <c r="R106" s="6">
        <f t="shared" si="22"/>
        <v>4.8458624382040419E-2</v>
      </c>
      <c r="S106" s="12">
        <f t="shared" si="23"/>
        <v>4.6218919140087023E-2</v>
      </c>
      <c r="T106" s="12">
        <f t="shared" si="28"/>
        <v>0.14000000000000001</v>
      </c>
      <c r="U106" s="7">
        <f t="shared" si="27"/>
        <v>0.12510858011371151</v>
      </c>
    </row>
    <row r="107" spans="1:21">
      <c r="A107" s="4">
        <v>41739</v>
      </c>
      <c r="B107" s="16">
        <v>1449</v>
      </c>
      <c r="C107" s="16">
        <v>1483</v>
      </c>
      <c r="D107" s="16">
        <v>1404</v>
      </c>
      <c r="E107" s="16">
        <v>1417</v>
      </c>
      <c r="F107" s="22">
        <f t="shared" si="26"/>
        <v>0.1809523408545235</v>
      </c>
      <c r="G107" s="6">
        <f t="shared" si="13"/>
        <v>-17</v>
      </c>
      <c r="H107" s="11">
        <f t="shared" si="14"/>
        <v>-1.1854951185495066E-2</v>
      </c>
      <c r="I107" s="6">
        <f t="shared" si="20"/>
        <v>5.0651497013998803</v>
      </c>
      <c r="J107" s="6">
        <f t="shared" si="21"/>
        <v>-27.386112408362433</v>
      </c>
      <c r="K107" s="6">
        <f t="shared" si="17"/>
        <v>0.18495322102940107</v>
      </c>
      <c r="L107" s="12">
        <f t="shared" si="18"/>
        <v>0.15608482912829857</v>
      </c>
      <c r="M107" s="8">
        <f t="shared" si="15"/>
        <v>-1</v>
      </c>
      <c r="N107" s="8">
        <f t="shared" si="16"/>
        <v>-4</v>
      </c>
      <c r="O107" s="8">
        <f t="shared" si="19"/>
        <v>-1</v>
      </c>
      <c r="P107" s="6">
        <f t="shared" si="24"/>
        <v>3.1814657705621377E-2</v>
      </c>
      <c r="Q107" s="6">
        <f t="shared" si="25"/>
        <v>-1.1565324152580034</v>
      </c>
      <c r="R107" s="6">
        <f t="shared" si="22"/>
        <v>2.7508660618495547E-2</v>
      </c>
      <c r="S107" s="12">
        <f t="shared" si="23"/>
        <v>2.6772193435271929E-2</v>
      </c>
      <c r="T107" s="12">
        <f t="shared" si="28"/>
        <v>0.36</v>
      </c>
      <c r="U107" s="7">
        <f t="shared" si="27"/>
        <v>0.1809523408545235</v>
      </c>
    </row>
    <row r="108" spans="1:21">
      <c r="A108" s="4">
        <v>41740</v>
      </c>
      <c r="B108" s="16">
        <v>1389</v>
      </c>
      <c r="C108" s="16">
        <v>1436</v>
      </c>
      <c r="D108" s="16">
        <v>1374</v>
      </c>
      <c r="E108" s="16">
        <v>1414</v>
      </c>
      <c r="F108" s="22">
        <f t="shared" si="26"/>
        <v>0.22124235413459167</v>
      </c>
      <c r="G108" s="6">
        <f t="shared" si="13"/>
        <v>-3</v>
      </c>
      <c r="H108" s="11">
        <f t="shared" si="14"/>
        <v>-2.1171489061396764E-3</v>
      </c>
      <c r="I108" s="6">
        <f t="shared" si="20"/>
        <v>3.3767664675999201</v>
      </c>
      <c r="J108" s="6">
        <f t="shared" si="21"/>
        <v>-19.257408272241623</v>
      </c>
      <c r="K108" s="6">
        <f t="shared" si="17"/>
        <v>0.17534895765113537</v>
      </c>
      <c r="L108" s="12">
        <f t="shared" si="18"/>
        <v>0.14918884856252368</v>
      </c>
      <c r="M108" s="8">
        <f t="shared" si="15"/>
        <v>-1</v>
      </c>
      <c r="N108" s="8">
        <f t="shared" si="16"/>
        <v>-5</v>
      </c>
      <c r="O108" s="8">
        <f t="shared" si="19"/>
        <v>-1</v>
      </c>
      <c r="P108" s="6">
        <f t="shared" si="24"/>
        <v>1.5907328852810688E-2</v>
      </c>
      <c r="Q108" s="6">
        <f t="shared" si="25"/>
        <v>-1.0782662076290017</v>
      </c>
      <c r="R108" s="6">
        <f t="shared" si="22"/>
        <v>1.4752691626856503E-2</v>
      </c>
      <c r="S108" s="12">
        <f t="shared" si="23"/>
        <v>1.4538213841251313E-2</v>
      </c>
      <c r="T108" s="12">
        <f t="shared" si="28"/>
        <v>0.5</v>
      </c>
      <c r="U108" s="7">
        <f t="shared" si="27"/>
        <v>0.22124235413459167</v>
      </c>
    </row>
    <row r="109" spans="1:21">
      <c r="A109" s="4">
        <v>41743</v>
      </c>
      <c r="B109" s="16">
        <v>1399</v>
      </c>
      <c r="C109" s="16">
        <v>1464</v>
      </c>
      <c r="D109" s="16">
        <v>1391</v>
      </c>
      <c r="E109" s="16">
        <v>1440</v>
      </c>
      <c r="F109" s="22">
        <f t="shared" si="26"/>
        <v>0.69919571306302153</v>
      </c>
      <c r="G109" s="6">
        <f t="shared" si="13"/>
        <v>26</v>
      </c>
      <c r="H109" s="11">
        <f t="shared" si="14"/>
        <v>1.8387553041018467E-2</v>
      </c>
      <c r="I109" s="6">
        <f t="shared" si="20"/>
        <v>10.917844311733282</v>
      </c>
      <c r="J109" s="6">
        <f t="shared" si="21"/>
        <v>-12.838272181494416</v>
      </c>
      <c r="K109" s="6">
        <f t="shared" si="17"/>
        <v>0.85041383742203924</v>
      </c>
      <c r="L109" s="12">
        <f t="shared" si="18"/>
        <v>0.45958034912169665</v>
      </c>
      <c r="M109" s="8">
        <f t="shared" si="15"/>
        <v>1</v>
      </c>
      <c r="N109" s="8">
        <f t="shared" si="16"/>
        <v>1</v>
      </c>
      <c r="O109" s="8">
        <f t="shared" si="19"/>
        <v>6</v>
      </c>
      <c r="P109" s="6">
        <f t="shared" si="24"/>
        <v>3.0079536644264055</v>
      </c>
      <c r="Q109" s="6">
        <f t="shared" si="25"/>
        <v>-0.53913310381450086</v>
      </c>
      <c r="R109" s="6">
        <f t="shared" si="22"/>
        <v>5.5792412729702274</v>
      </c>
      <c r="S109" s="12">
        <f t="shared" si="23"/>
        <v>0.84800679006736812</v>
      </c>
      <c r="T109" s="12">
        <f t="shared" si="28"/>
        <v>0.79</v>
      </c>
      <c r="U109" s="7">
        <f t="shared" si="27"/>
        <v>0.69919571306302153</v>
      </c>
    </row>
    <row r="110" spans="1:21">
      <c r="A110" s="4">
        <v>41744</v>
      </c>
      <c r="B110" s="16">
        <v>1435</v>
      </c>
      <c r="C110" s="16">
        <v>1460</v>
      </c>
      <c r="D110" s="16">
        <v>1430</v>
      </c>
      <c r="E110" s="16">
        <v>1450</v>
      </c>
      <c r="F110" s="22">
        <f t="shared" si="26"/>
        <v>0.7083265591587885</v>
      </c>
      <c r="G110" s="6">
        <f t="shared" si="13"/>
        <v>10</v>
      </c>
      <c r="H110" s="11">
        <f t="shared" si="14"/>
        <v>6.9444444444444198E-3</v>
      </c>
      <c r="I110" s="6">
        <f t="shared" si="20"/>
        <v>10.611896207822188</v>
      </c>
      <c r="J110" s="6">
        <f t="shared" si="21"/>
        <v>-8.5588481209962772</v>
      </c>
      <c r="K110" s="6">
        <f t="shared" si="17"/>
        <v>1.2398743449821761</v>
      </c>
      <c r="L110" s="12">
        <f t="shared" si="18"/>
        <v>0.55354638431382297</v>
      </c>
      <c r="M110" s="8">
        <f t="shared" si="15"/>
        <v>1</v>
      </c>
      <c r="N110" s="8">
        <f t="shared" si="16"/>
        <v>2</v>
      </c>
      <c r="O110" s="8">
        <f t="shared" si="19"/>
        <v>1</v>
      </c>
      <c r="P110" s="6">
        <f t="shared" si="24"/>
        <v>2.003976832213203</v>
      </c>
      <c r="Q110" s="6">
        <f t="shared" si="25"/>
        <v>-0.26956655190725043</v>
      </c>
      <c r="R110" s="6">
        <f t="shared" si="22"/>
        <v>7.4340708000846849</v>
      </c>
      <c r="S110" s="12">
        <f t="shared" si="23"/>
        <v>0.88143329316254271</v>
      </c>
      <c r="T110" s="12">
        <f t="shared" si="28"/>
        <v>0.69</v>
      </c>
      <c r="U110" s="7">
        <f t="shared" si="27"/>
        <v>0.7083265591587885</v>
      </c>
    </row>
    <row r="111" spans="1:21">
      <c r="A111" s="4">
        <v>41745</v>
      </c>
      <c r="B111" s="16">
        <v>1451</v>
      </c>
      <c r="C111" s="16">
        <v>1544</v>
      </c>
      <c r="D111" s="16">
        <v>1447</v>
      </c>
      <c r="E111" s="16">
        <v>1543</v>
      </c>
      <c r="F111" s="22">
        <f t="shared" si="26"/>
        <v>0.92577442716358016</v>
      </c>
      <c r="G111" s="6">
        <f t="shared" si="13"/>
        <v>93</v>
      </c>
      <c r="H111" s="11">
        <f t="shared" si="14"/>
        <v>6.4137931034482731E-2</v>
      </c>
      <c r="I111" s="6">
        <f t="shared" si="20"/>
        <v>38.074597471881454</v>
      </c>
      <c r="J111" s="6">
        <f t="shared" si="21"/>
        <v>-5.7058987473308518</v>
      </c>
      <c r="K111" s="6">
        <f t="shared" si="17"/>
        <v>6.6728484254460829</v>
      </c>
      <c r="L111" s="12">
        <f t="shared" si="18"/>
        <v>0.86967030435742487</v>
      </c>
      <c r="M111" s="8">
        <f t="shared" si="15"/>
        <v>1</v>
      </c>
      <c r="N111" s="8">
        <f t="shared" si="16"/>
        <v>3</v>
      </c>
      <c r="O111" s="8">
        <f t="shared" si="19"/>
        <v>1</v>
      </c>
      <c r="P111" s="6">
        <f t="shared" si="24"/>
        <v>1.5019884161066015</v>
      </c>
      <c r="Q111" s="6">
        <f t="shared" si="25"/>
        <v>-0.13478327595362521</v>
      </c>
      <c r="R111" s="6">
        <f t="shared" si="22"/>
        <v>11.143729854313598</v>
      </c>
      <c r="S111" s="12">
        <f t="shared" si="23"/>
        <v>0.91765297713331562</v>
      </c>
      <c r="T111" s="12">
        <f t="shared" si="28"/>
        <v>0.99</v>
      </c>
      <c r="U111" s="7">
        <f t="shared" si="27"/>
        <v>0.92577442716358016</v>
      </c>
    </row>
    <row r="112" spans="1:21">
      <c r="A112" s="4">
        <v>41746</v>
      </c>
      <c r="B112" s="16">
        <v>1561</v>
      </c>
      <c r="C112" s="16">
        <v>1605</v>
      </c>
      <c r="D112" s="16">
        <v>1542</v>
      </c>
      <c r="E112" s="16">
        <v>1601</v>
      </c>
      <c r="F112" s="22">
        <f t="shared" si="26"/>
        <v>0.94682816239500855</v>
      </c>
      <c r="G112" s="6">
        <f t="shared" si="13"/>
        <v>58</v>
      </c>
      <c r="H112" s="11">
        <f t="shared" si="14"/>
        <v>3.7589112119248203E-2</v>
      </c>
      <c r="I112" s="6">
        <f t="shared" si="20"/>
        <v>44.716398314587629</v>
      </c>
      <c r="J112" s="6">
        <f t="shared" si="21"/>
        <v>-3.803932498220568</v>
      </c>
      <c r="K112" s="6">
        <f t="shared" si="17"/>
        <v>11.755308049105865</v>
      </c>
      <c r="L112" s="12">
        <f t="shared" si="18"/>
        <v>0.92160126622186134</v>
      </c>
      <c r="M112" s="8">
        <f t="shared" si="15"/>
        <v>1</v>
      </c>
      <c r="N112" s="8">
        <f t="shared" si="16"/>
        <v>4</v>
      </c>
      <c r="O112" s="8">
        <f t="shared" si="19"/>
        <v>1</v>
      </c>
      <c r="P112" s="6">
        <f t="shared" si="24"/>
        <v>1.2509942080533007</v>
      </c>
      <c r="Q112" s="6">
        <f t="shared" si="25"/>
        <v>-6.7391637976812607E-2</v>
      </c>
      <c r="R112" s="6">
        <f t="shared" si="22"/>
        <v>18.563047962771428</v>
      </c>
      <c r="S112" s="12">
        <f t="shared" si="23"/>
        <v>0.94888322096316458</v>
      </c>
      <c r="T112" s="12">
        <f t="shared" si="28"/>
        <v>0.97</v>
      </c>
      <c r="U112" s="7">
        <f t="shared" si="27"/>
        <v>0.94682816239500855</v>
      </c>
    </row>
    <row r="113" spans="1:21">
      <c r="A113" s="4">
        <v>41747</v>
      </c>
      <c r="B113" s="16">
        <v>1626</v>
      </c>
      <c r="C113" s="16">
        <v>1629</v>
      </c>
      <c r="D113" s="16">
        <v>1581</v>
      </c>
      <c r="E113" s="16">
        <v>1601</v>
      </c>
      <c r="F113" s="22">
        <f t="shared" si="26"/>
        <v>0.5589406407712677</v>
      </c>
      <c r="G113" s="6">
        <f t="shared" si="13"/>
        <v>0</v>
      </c>
      <c r="H113" s="11">
        <f t="shared" si="14"/>
        <v>0</v>
      </c>
      <c r="I113" s="6">
        <f t="shared" si="20"/>
        <v>29.810932209725085</v>
      </c>
      <c r="J113" s="6">
        <f t="shared" si="21"/>
        <v>-2.535954998813712</v>
      </c>
      <c r="K113" s="6">
        <f t="shared" si="17"/>
        <v>11.755308049105865</v>
      </c>
      <c r="L113" s="12">
        <f t="shared" si="18"/>
        <v>0.92160126622186134</v>
      </c>
      <c r="M113" s="8">
        <f t="shared" si="15"/>
        <v>0</v>
      </c>
      <c r="N113" s="8">
        <f t="shared" si="16"/>
        <v>0</v>
      </c>
      <c r="O113" s="8">
        <f t="shared" si="19"/>
        <v>-4</v>
      </c>
      <c r="P113" s="6">
        <f t="shared" si="24"/>
        <v>0.62549710402665037</v>
      </c>
      <c r="Q113" s="6">
        <f t="shared" si="25"/>
        <v>-2.0336958189884062</v>
      </c>
      <c r="R113" s="6">
        <f t="shared" si="22"/>
        <v>0.30756669615310656</v>
      </c>
      <c r="S113" s="12">
        <f t="shared" si="23"/>
        <v>0.23522065609194187</v>
      </c>
      <c r="T113" s="12">
        <f t="shared" si="28"/>
        <v>0.52</v>
      </c>
      <c r="U113" s="7">
        <f t="shared" si="27"/>
        <v>0.5589406407712677</v>
      </c>
    </row>
    <row r="114" spans="1:21">
      <c r="A114" s="4">
        <v>41750</v>
      </c>
      <c r="B114" s="16">
        <v>1602</v>
      </c>
      <c r="C114" s="16">
        <v>1627</v>
      </c>
      <c r="D114" s="16">
        <v>1580</v>
      </c>
      <c r="E114" s="16">
        <v>1588</v>
      </c>
      <c r="F114" s="22">
        <f t="shared" si="26"/>
        <v>0.44611139698225521</v>
      </c>
      <c r="G114" s="6">
        <f t="shared" si="13"/>
        <v>-13</v>
      </c>
      <c r="H114" s="11">
        <f t="shared" si="14"/>
        <v>-8.1199250468456663E-3</v>
      </c>
      <c r="I114" s="6">
        <f t="shared" si="20"/>
        <v>19.87395480648339</v>
      </c>
      <c r="J114" s="6">
        <f t="shared" si="21"/>
        <v>-6.0239699992091404</v>
      </c>
      <c r="K114" s="6">
        <f t="shared" si="17"/>
        <v>3.2991457143864511</v>
      </c>
      <c r="L114" s="12">
        <f t="shared" si="18"/>
        <v>0.76739564870907984</v>
      </c>
      <c r="M114" s="8">
        <f t="shared" si="15"/>
        <v>-1</v>
      </c>
      <c r="N114" s="8">
        <f t="shared" si="16"/>
        <v>-1</v>
      </c>
      <c r="O114" s="8">
        <f t="shared" si="19"/>
        <v>-1</v>
      </c>
      <c r="P114" s="6">
        <f t="shared" si="24"/>
        <v>0.31274855201332519</v>
      </c>
      <c r="Q114" s="6">
        <f t="shared" si="25"/>
        <v>-1.5168479094942031</v>
      </c>
      <c r="R114" s="6">
        <f t="shared" si="22"/>
        <v>0.20618319744239355</v>
      </c>
      <c r="S114" s="12">
        <f t="shared" si="23"/>
        <v>0.17093854223768579</v>
      </c>
      <c r="T114" s="12">
        <f t="shared" si="28"/>
        <v>0.4</v>
      </c>
      <c r="U114" s="7">
        <f t="shared" si="27"/>
        <v>0.44611139698225521</v>
      </c>
    </row>
    <row r="115" spans="1:21">
      <c r="A115" s="4">
        <v>41751</v>
      </c>
      <c r="B115" s="16">
        <v>1580</v>
      </c>
      <c r="C115" s="16">
        <v>1588</v>
      </c>
      <c r="D115" s="16">
        <v>1557</v>
      </c>
      <c r="E115" s="16">
        <v>1569</v>
      </c>
      <c r="F115" s="22">
        <f t="shared" si="26"/>
        <v>0.34065722720745589</v>
      </c>
      <c r="G115" s="6">
        <f t="shared" si="13"/>
        <v>-19</v>
      </c>
      <c r="H115" s="11">
        <f t="shared" si="14"/>
        <v>-1.1964735516372782E-2</v>
      </c>
      <c r="I115" s="6">
        <f t="shared" si="20"/>
        <v>13.24930320432226</v>
      </c>
      <c r="J115" s="6">
        <f t="shared" si="21"/>
        <v>-10.349313332806092</v>
      </c>
      <c r="K115" s="6">
        <f t="shared" si="17"/>
        <v>1.2802108486099792</v>
      </c>
      <c r="L115" s="12">
        <f t="shared" si="18"/>
        <v>0.56144406531106461</v>
      </c>
      <c r="M115" s="8">
        <f t="shared" si="15"/>
        <v>-1</v>
      </c>
      <c r="N115" s="8">
        <f t="shared" si="16"/>
        <v>-2</v>
      </c>
      <c r="O115" s="8">
        <f t="shared" si="19"/>
        <v>-1</v>
      </c>
      <c r="P115" s="6">
        <f t="shared" si="24"/>
        <v>0.15637427600666259</v>
      </c>
      <c r="Q115" s="6">
        <f t="shared" si="25"/>
        <v>-1.2584239547471014</v>
      </c>
      <c r="R115" s="6">
        <f t="shared" si="22"/>
        <v>0.12426199884131121</v>
      </c>
      <c r="S115" s="12">
        <f t="shared" si="23"/>
        <v>0.11052761631130315</v>
      </c>
      <c r="T115" s="12">
        <f t="shared" si="28"/>
        <v>0.35</v>
      </c>
      <c r="U115" s="7">
        <f t="shared" si="27"/>
        <v>0.34065722720745589</v>
      </c>
    </row>
    <row r="116" spans="1:21">
      <c r="A116" s="4">
        <v>41752</v>
      </c>
      <c r="B116" s="16">
        <v>1586</v>
      </c>
      <c r="C116" s="16">
        <v>1623</v>
      </c>
      <c r="D116" s="16">
        <v>1576</v>
      </c>
      <c r="E116" s="16">
        <v>1594</v>
      </c>
      <c r="F116" s="22">
        <f t="shared" si="26"/>
        <v>0.73275255595854594</v>
      </c>
      <c r="G116" s="6">
        <f t="shared" si="13"/>
        <v>25</v>
      </c>
      <c r="H116" s="11">
        <f t="shared" si="14"/>
        <v>1.5933715742511234E-2</v>
      </c>
      <c r="I116" s="6">
        <f t="shared" si="20"/>
        <v>17.166202136214839</v>
      </c>
      <c r="J116" s="6">
        <f t="shared" si="21"/>
        <v>-6.8995422218707283</v>
      </c>
      <c r="K116" s="6">
        <f t="shared" si="17"/>
        <v>2.4880204489219619</v>
      </c>
      <c r="L116" s="12">
        <f t="shared" si="18"/>
        <v>0.71330443308924152</v>
      </c>
      <c r="M116" s="8">
        <f t="shared" si="15"/>
        <v>1</v>
      </c>
      <c r="N116" s="8">
        <f t="shared" si="16"/>
        <v>1</v>
      </c>
      <c r="O116" s="8">
        <f t="shared" si="19"/>
        <v>3</v>
      </c>
      <c r="P116" s="6">
        <f t="shared" si="24"/>
        <v>1.5781871380033312</v>
      </c>
      <c r="Q116" s="6">
        <f t="shared" si="25"/>
        <v>-0.62921197737355072</v>
      </c>
      <c r="R116" s="6">
        <f t="shared" si="22"/>
        <v>2.5081962752695546</v>
      </c>
      <c r="S116" s="12">
        <f t="shared" si="23"/>
        <v>0.71495323478639627</v>
      </c>
      <c r="T116" s="12">
        <f t="shared" si="28"/>
        <v>0.77</v>
      </c>
      <c r="U116" s="7">
        <f t="shared" si="27"/>
        <v>0.73275255595854594</v>
      </c>
    </row>
    <row r="117" spans="1:21">
      <c r="A117" s="4">
        <v>41753</v>
      </c>
      <c r="B117" s="16">
        <v>1578</v>
      </c>
      <c r="C117" s="16">
        <v>1587</v>
      </c>
      <c r="D117" s="16">
        <v>1554</v>
      </c>
      <c r="E117" s="16">
        <v>1564</v>
      </c>
      <c r="F117" s="22">
        <f t="shared" si="26"/>
        <v>0.36483877097549522</v>
      </c>
      <c r="G117" s="6">
        <f t="shared" si="13"/>
        <v>-30</v>
      </c>
      <c r="H117" s="11">
        <f t="shared" si="14"/>
        <v>-1.8820577164366359E-2</v>
      </c>
      <c r="I117" s="6">
        <f t="shared" si="20"/>
        <v>11.44413475747656</v>
      </c>
      <c r="J117" s="6">
        <f t="shared" si="21"/>
        <v>-14.599694814580486</v>
      </c>
      <c r="K117" s="6">
        <f t="shared" si="17"/>
        <v>0.78386123154077725</v>
      </c>
      <c r="L117" s="12">
        <f t="shared" si="18"/>
        <v>0.43941827855282867</v>
      </c>
      <c r="M117" s="8">
        <f t="shared" si="15"/>
        <v>-1</v>
      </c>
      <c r="N117" s="8">
        <f t="shared" si="16"/>
        <v>-1</v>
      </c>
      <c r="O117" s="8">
        <f t="shared" si="19"/>
        <v>-2</v>
      </c>
      <c r="P117" s="6">
        <f t="shared" si="24"/>
        <v>0.78909356900166561</v>
      </c>
      <c r="Q117" s="6">
        <f t="shared" si="25"/>
        <v>-1.3146059886867754</v>
      </c>
      <c r="R117" s="6">
        <f t="shared" si="22"/>
        <v>0.60025100736832182</v>
      </c>
      <c r="S117" s="12">
        <f t="shared" si="23"/>
        <v>0.37509803437365685</v>
      </c>
      <c r="T117" s="12">
        <f t="shared" si="28"/>
        <v>0.28000000000000003</v>
      </c>
      <c r="U117" s="7">
        <f t="shared" si="27"/>
        <v>0.36483877097549522</v>
      </c>
    </row>
    <row r="118" spans="1:21">
      <c r="A118" s="4">
        <v>41754</v>
      </c>
      <c r="B118" s="16">
        <v>1550</v>
      </c>
      <c r="C118" s="16">
        <v>1587</v>
      </c>
      <c r="D118" s="16">
        <v>1547</v>
      </c>
      <c r="E118" s="16">
        <v>1564</v>
      </c>
      <c r="F118" s="22">
        <f t="shared" si="26"/>
        <v>0.51195243688841563</v>
      </c>
      <c r="G118" s="6">
        <f t="shared" si="13"/>
        <v>0</v>
      </c>
      <c r="H118" s="11">
        <f t="shared" si="14"/>
        <v>0</v>
      </c>
      <c r="I118" s="6">
        <f t="shared" si="20"/>
        <v>7.6294231716510401</v>
      </c>
      <c r="J118" s="6">
        <f t="shared" si="21"/>
        <v>-9.7331298763869913</v>
      </c>
      <c r="K118" s="6">
        <f t="shared" si="17"/>
        <v>0.78386123154077725</v>
      </c>
      <c r="L118" s="12">
        <f t="shared" si="18"/>
        <v>0.43941827855282867</v>
      </c>
      <c r="M118" s="8">
        <f t="shared" si="15"/>
        <v>0</v>
      </c>
      <c r="N118" s="8">
        <f t="shared" si="16"/>
        <v>0</v>
      </c>
      <c r="O118" s="8">
        <f t="shared" si="19"/>
        <v>1</v>
      </c>
      <c r="P118" s="6">
        <f t="shared" si="24"/>
        <v>0.8945467845008328</v>
      </c>
      <c r="Q118" s="6">
        <f t="shared" si="25"/>
        <v>-0.65730299434338768</v>
      </c>
      <c r="R118" s="6">
        <f t="shared" si="22"/>
        <v>1.3609352037022737</v>
      </c>
      <c r="S118" s="12">
        <f t="shared" si="23"/>
        <v>0.5764390321124182</v>
      </c>
      <c r="T118" s="12">
        <f t="shared" si="28"/>
        <v>0.52</v>
      </c>
      <c r="U118" s="7">
        <f t="shared" si="27"/>
        <v>0.51195243688841563</v>
      </c>
    </row>
    <row r="119" spans="1:21">
      <c r="A119" s="4">
        <v>41757</v>
      </c>
      <c r="B119" s="16">
        <v>1565</v>
      </c>
      <c r="C119" s="16">
        <v>1565</v>
      </c>
      <c r="D119" s="16">
        <v>1517</v>
      </c>
      <c r="E119" s="16">
        <v>1546</v>
      </c>
      <c r="F119" s="22">
        <f t="shared" si="26"/>
        <v>0.34331739232154473</v>
      </c>
      <c r="G119" s="6">
        <f t="shared" si="13"/>
        <v>-18</v>
      </c>
      <c r="H119" s="11">
        <f t="shared" si="14"/>
        <v>-1.1508951406649648E-2</v>
      </c>
      <c r="I119" s="6">
        <f t="shared" si="20"/>
        <v>5.0862821144340264</v>
      </c>
      <c r="J119" s="6">
        <f t="shared" si="21"/>
        <v>-12.48875325092466</v>
      </c>
      <c r="K119" s="6">
        <f t="shared" si="17"/>
        <v>0.40726900533945942</v>
      </c>
      <c r="L119" s="12">
        <f t="shared" si="18"/>
        <v>0.28940380538063404</v>
      </c>
      <c r="M119" s="8">
        <f t="shared" si="15"/>
        <v>-1</v>
      </c>
      <c r="N119" s="8">
        <f t="shared" si="16"/>
        <v>-1</v>
      </c>
      <c r="O119" s="8">
        <f t="shared" si="19"/>
        <v>-1</v>
      </c>
      <c r="P119" s="6">
        <f t="shared" si="24"/>
        <v>0.4472733922504164</v>
      </c>
      <c r="Q119" s="6">
        <f t="shared" si="25"/>
        <v>-0.82865149717169384</v>
      </c>
      <c r="R119" s="6">
        <f t="shared" si="22"/>
        <v>0.5397605552841267</v>
      </c>
      <c r="S119" s="12">
        <f t="shared" si="23"/>
        <v>0.35054837158400032</v>
      </c>
      <c r="T119" s="12">
        <f t="shared" si="28"/>
        <v>0.39</v>
      </c>
      <c r="U119" s="7">
        <f t="shared" si="27"/>
        <v>0.34331739232154473</v>
      </c>
    </row>
    <row r="120" spans="1:21">
      <c r="A120" s="4">
        <v>41759</v>
      </c>
      <c r="B120" s="16">
        <v>1560</v>
      </c>
      <c r="C120" s="16">
        <v>1560</v>
      </c>
      <c r="D120" s="16">
        <v>1511</v>
      </c>
      <c r="E120" s="16">
        <v>1520</v>
      </c>
      <c r="F120" s="22">
        <f t="shared" si="26"/>
        <v>0.21429262695649895</v>
      </c>
      <c r="G120" s="6">
        <f t="shared" si="13"/>
        <v>-26</v>
      </c>
      <c r="H120" s="11">
        <f t="shared" si="14"/>
        <v>-1.681759379042691E-2</v>
      </c>
      <c r="I120" s="6">
        <f t="shared" si="20"/>
        <v>3.3908547429560176</v>
      </c>
      <c r="J120" s="6">
        <f t="shared" si="21"/>
        <v>-16.992502167283106</v>
      </c>
      <c r="K120" s="6">
        <f t="shared" si="17"/>
        <v>0.19955005505220269</v>
      </c>
      <c r="L120" s="12">
        <f t="shared" si="18"/>
        <v>0.16635408769458859</v>
      </c>
      <c r="M120" s="8">
        <f t="shared" si="15"/>
        <v>-1</v>
      </c>
      <c r="N120" s="8">
        <f t="shared" si="16"/>
        <v>-2</v>
      </c>
      <c r="O120" s="8">
        <f t="shared" si="19"/>
        <v>-1</v>
      </c>
      <c r="P120" s="6">
        <f t="shared" si="24"/>
        <v>0.2236366961252082</v>
      </c>
      <c r="Q120" s="6">
        <f t="shared" si="25"/>
        <v>-0.91432574858584692</v>
      </c>
      <c r="R120" s="6">
        <f t="shared" si="22"/>
        <v>0.24459192631411575</v>
      </c>
      <c r="S120" s="12">
        <f t="shared" si="23"/>
        <v>0.1965237931749082</v>
      </c>
      <c r="T120" s="12">
        <f t="shared" si="28"/>
        <v>0.28000000000000003</v>
      </c>
      <c r="U120" s="7">
        <f t="shared" si="27"/>
        <v>0.21429262695649895</v>
      </c>
    </row>
    <row r="121" spans="1:21">
      <c r="A121" s="4">
        <v>41760</v>
      </c>
      <c r="B121" s="16">
        <v>1539</v>
      </c>
      <c r="C121" s="16">
        <v>1573</v>
      </c>
      <c r="D121" s="16">
        <v>1534</v>
      </c>
      <c r="E121" s="16">
        <v>1572</v>
      </c>
      <c r="F121" s="22">
        <f t="shared" si="26"/>
        <v>0.7875634991553081</v>
      </c>
      <c r="G121" s="6">
        <f t="shared" si="13"/>
        <v>52</v>
      </c>
      <c r="H121" s="11">
        <f t="shared" si="14"/>
        <v>3.4210526315789469E-2</v>
      </c>
      <c r="I121" s="6">
        <f t="shared" si="20"/>
        <v>19.593903161970676</v>
      </c>
      <c r="J121" s="6">
        <f t="shared" si="21"/>
        <v>-11.328334778188738</v>
      </c>
      <c r="K121" s="6">
        <f t="shared" si="17"/>
        <v>1.7296366629009088</v>
      </c>
      <c r="L121" s="12">
        <f t="shared" si="18"/>
        <v>0.63365087610698534</v>
      </c>
      <c r="M121" s="8">
        <f t="shared" si="15"/>
        <v>1</v>
      </c>
      <c r="N121" s="8">
        <f t="shared" si="16"/>
        <v>1</v>
      </c>
      <c r="O121" s="8">
        <f t="shared" si="19"/>
        <v>3</v>
      </c>
      <c r="P121" s="6">
        <f t="shared" si="24"/>
        <v>1.611818348062604</v>
      </c>
      <c r="Q121" s="6">
        <f t="shared" si="25"/>
        <v>-0.45716287429292346</v>
      </c>
      <c r="R121" s="6">
        <f t="shared" si="22"/>
        <v>3.5256982548190128</v>
      </c>
      <c r="S121" s="12">
        <f t="shared" si="23"/>
        <v>0.77903962135893856</v>
      </c>
      <c r="T121" s="12">
        <f t="shared" si="28"/>
        <v>0.95</v>
      </c>
      <c r="U121" s="7">
        <f t="shared" si="27"/>
        <v>0.7875634991553081</v>
      </c>
    </row>
    <row r="122" spans="1:21">
      <c r="A122" s="4">
        <v>41761</v>
      </c>
      <c r="B122" s="16">
        <v>1562</v>
      </c>
      <c r="C122" s="16">
        <v>1596</v>
      </c>
      <c r="D122" s="16">
        <v>1550</v>
      </c>
      <c r="E122" s="16">
        <v>1585</v>
      </c>
      <c r="F122" s="22">
        <f t="shared" si="26"/>
        <v>0.74944030707817877</v>
      </c>
      <c r="G122" s="6">
        <f t="shared" si="13"/>
        <v>13</v>
      </c>
      <c r="H122" s="11">
        <f t="shared" si="14"/>
        <v>8.269720101781175E-3</v>
      </c>
      <c r="I122" s="6">
        <f t="shared" si="20"/>
        <v>17.395935441313785</v>
      </c>
      <c r="J122" s="6">
        <f t="shared" si="21"/>
        <v>-7.5522231854591588</v>
      </c>
      <c r="K122" s="6">
        <f t="shared" si="17"/>
        <v>2.303419140844174</v>
      </c>
      <c r="L122" s="12">
        <f t="shared" si="18"/>
        <v>0.69728334269309389</v>
      </c>
      <c r="M122" s="8">
        <f t="shared" si="15"/>
        <v>1</v>
      </c>
      <c r="N122" s="8">
        <f t="shared" si="16"/>
        <v>2</v>
      </c>
      <c r="O122" s="8">
        <f t="shared" si="19"/>
        <v>1</v>
      </c>
      <c r="P122" s="6">
        <f t="shared" si="24"/>
        <v>1.305909174031302</v>
      </c>
      <c r="Q122" s="6">
        <f t="shared" si="25"/>
        <v>-0.22858143714646173</v>
      </c>
      <c r="R122" s="6">
        <f t="shared" si="22"/>
        <v>5.7131024738222775</v>
      </c>
      <c r="S122" s="12">
        <f t="shared" si="23"/>
        <v>0.85103757854144235</v>
      </c>
      <c r="T122" s="12">
        <f t="shared" si="28"/>
        <v>0.7</v>
      </c>
      <c r="U122" s="7">
        <f t="shared" si="27"/>
        <v>0.74944030707817877</v>
      </c>
    </row>
    <row r="123" spans="1:21">
      <c r="A123" s="4">
        <v>41766</v>
      </c>
      <c r="B123" s="16">
        <v>1580</v>
      </c>
      <c r="C123" s="16">
        <v>1587</v>
      </c>
      <c r="D123" s="16">
        <v>1535</v>
      </c>
      <c r="E123" s="16">
        <v>1582</v>
      </c>
      <c r="F123" s="22">
        <f t="shared" si="26"/>
        <v>0.47857726371244175</v>
      </c>
      <c r="G123" s="6">
        <f t="shared" si="13"/>
        <v>-3</v>
      </c>
      <c r="H123" s="11">
        <f t="shared" si="14"/>
        <v>-1.8927444794952786E-3</v>
      </c>
      <c r="I123" s="6">
        <f t="shared" si="20"/>
        <v>11.59729029420919</v>
      </c>
      <c r="J123" s="6">
        <f t="shared" si="21"/>
        <v>-6.0348154569727726</v>
      </c>
      <c r="K123" s="6">
        <f t="shared" si="17"/>
        <v>1.9217307267961936</v>
      </c>
      <c r="L123" s="12">
        <f t="shared" si="18"/>
        <v>0.65773711080605157</v>
      </c>
      <c r="M123" s="8">
        <f t="shared" si="15"/>
        <v>-1</v>
      </c>
      <c r="N123" s="8">
        <f t="shared" si="16"/>
        <v>-1</v>
      </c>
      <c r="O123" s="8">
        <f t="shared" si="19"/>
        <v>-3</v>
      </c>
      <c r="P123" s="6">
        <f t="shared" si="24"/>
        <v>0.65295458701565101</v>
      </c>
      <c r="Q123" s="6">
        <f t="shared" si="25"/>
        <v>-1.6142907185732309</v>
      </c>
      <c r="R123" s="6">
        <f t="shared" si="22"/>
        <v>0.40448388849856992</v>
      </c>
      <c r="S123" s="12">
        <f t="shared" si="23"/>
        <v>0.28799468033127373</v>
      </c>
      <c r="T123" s="12">
        <f t="shared" si="28"/>
        <v>0.49</v>
      </c>
      <c r="U123" s="7">
        <f t="shared" si="27"/>
        <v>0.47857726371244175</v>
      </c>
    </row>
    <row r="124" spans="1:21">
      <c r="A124" s="4">
        <v>41767</v>
      </c>
      <c r="B124" s="16">
        <v>1586</v>
      </c>
      <c r="C124" s="16">
        <v>1607</v>
      </c>
      <c r="D124" s="16">
        <v>1573</v>
      </c>
      <c r="E124" s="16">
        <v>1586</v>
      </c>
      <c r="F124" s="22">
        <f t="shared" si="26"/>
        <v>0.62810223251153563</v>
      </c>
      <c r="G124" s="6">
        <f t="shared" si="13"/>
        <v>4</v>
      </c>
      <c r="H124" s="11">
        <f t="shared" si="14"/>
        <v>2.5284450063212116E-3</v>
      </c>
      <c r="I124" s="6">
        <f t="shared" si="20"/>
        <v>9.0648601961394597</v>
      </c>
      <c r="J124" s="6">
        <f t="shared" si="21"/>
        <v>-4.023210304648515</v>
      </c>
      <c r="K124" s="6">
        <f t="shared" si="17"/>
        <v>2.253141026623863</v>
      </c>
      <c r="L124" s="12">
        <f t="shared" si="18"/>
        <v>0.69260478048263141</v>
      </c>
      <c r="M124" s="8">
        <f t="shared" si="15"/>
        <v>1</v>
      </c>
      <c r="N124" s="8">
        <f t="shared" si="16"/>
        <v>1</v>
      </c>
      <c r="O124" s="8">
        <f t="shared" si="19"/>
        <v>2</v>
      </c>
      <c r="P124" s="6">
        <f t="shared" si="24"/>
        <v>1.3264772935078255</v>
      </c>
      <c r="Q124" s="6">
        <f t="shared" si="25"/>
        <v>-0.80714535928661546</v>
      </c>
      <c r="R124" s="6">
        <f t="shared" si="22"/>
        <v>1.6434181008984734</v>
      </c>
      <c r="S124" s="12">
        <f t="shared" si="23"/>
        <v>0.62170191705197553</v>
      </c>
      <c r="T124" s="12">
        <f t="shared" si="28"/>
        <v>0.56999999999999995</v>
      </c>
      <c r="U124" s="7">
        <f t="shared" si="27"/>
        <v>0.62810223251153563</v>
      </c>
    </row>
    <row r="125" spans="1:21">
      <c r="A125" s="4">
        <v>41768</v>
      </c>
      <c r="B125" s="16">
        <v>1594</v>
      </c>
      <c r="C125" s="16">
        <v>1629</v>
      </c>
      <c r="D125" s="16">
        <v>1585</v>
      </c>
      <c r="E125" s="16">
        <v>1618</v>
      </c>
      <c r="F125" s="22">
        <f t="shared" si="26"/>
        <v>0.81137095020094785</v>
      </c>
      <c r="G125" s="6">
        <f t="shared" si="13"/>
        <v>32</v>
      </c>
      <c r="H125" s="11">
        <f t="shared" si="14"/>
        <v>2.0176544766708604E-2</v>
      </c>
      <c r="I125" s="6">
        <f t="shared" si="20"/>
        <v>16.709906797426306</v>
      </c>
      <c r="J125" s="6">
        <f t="shared" si="21"/>
        <v>-2.68214020309901</v>
      </c>
      <c r="K125" s="6">
        <f t="shared" si="17"/>
        <v>6.2300646245558955</v>
      </c>
      <c r="L125" s="12">
        <f t="shared" si="18"/>
        <v>0.86168864983534987</v>
      </c>
      <c r="M125" s="8">
        <f t="shared" si="15"/>
        <v>1</v>
      </c>
      <c r="N125" s="8">
        <f t="shared" si="16"/>
        <v>2</v>
      </c>
      <c r="O125" s="8">
        <f t="shared" si="19"/>
        <v>1</v>
      </c>
      <c r="P125" s="6">
        <f t="shared" si="24"/>
        <v>1.1632386467539129</v>
      </c>
      <c r="Q125" s="6">
        <f t="shared" si="25"/>
        <v>-0.40357267964330773</v>
      </c>
      <c r="R125" s="6">
        <f t="shared" si="22"/>
        <v>2.882352313298377</v>
      </c>
      <c r="S125" s="12">
        <f t="shared" si="23"/>
        <v>0.74242420076749349</v>
      </c>
      <c r="T125" s="12">
        <f t="shared" si="28"/>
        <v>0.83</v>
      </c>
      <c r="U125" s="7">
        <f t="shared" si="27"/>
        <v>0.81137095020094785</v>
      </c>
    </row>
    <row r="126" spans="1:21">
      <c r="A126" s="4">
        <v>41771</v>
      </c>
      <c r="B126" s="16">
        <v>1624</v>
      </c>
      <c r="C126" s="16">
        <v>1624</v>
      </c>
      <c r="D126" s="16">
        <v>1584</v>
      </c>
      <c r="E126" s="16">
        <v>1592</v>
      </c>
      <c r="F126" s="22">
        <f t="shared" si="26"/>
        <v>0.35352673742870505</v>
      </c>
      <c r="G126" s="6">
        <f t="shared" si="13"/>
        <v>-26</v>
      </c>
      <c r="H126" s="11">
        <f t="shared" si="14"/>
        <v>-1.606922126081578E-2</v>
      </c>
      <c r="I126" s="6">
        <f t="shared" si="20"/>
        <v>11.139937864950872</v>
      </c>
      <c r="J126" s="6">
        <f t="shared" si="21"/>
        <v>-10.45476013539934</v>
      </c>
      <c r="K126" s="6">
        <f t="shared" si="17"/>
        <v>1.0655373935583228</v>
      </c>
      <c r="L126" s="12">
        <f t="shared" si="18"/>
        <v>0.51586448973586985</v>
      </c>
      <c r="M126" s="8">
        <f t="shared" si="15"/>
        <v>-1</v>
      </c>
      <c r="N126" s="8">
        <f t="shared" si="16"/>
        <v>-1</v>
      </c>
      <c r="O126" s="8">
        <f t="shared" si="19"/>
        <v>-3</v>
      </c>
      <c r="P126" s="6">
        <f t="shared" si="24"/>
        <v>0.58161932337695643</v>
      </c>
      <c r="Q126" s="6">
        <f t="shared" si="25"/>
        <v>-1.7017863398216539</v>
      </c>
      <c r="R126" s="6">
        <f t="shared" si="22"/>
        <v>0.3417698860116069</v>
      </c>
      <c r="S126" s="12">
        <f t="shared" si="23"/>
        <v>0.25471572255024544</v>
      </c>
      <c r="T126" s="12">
        <f t="shared" si="28"/>
        <v>0.28999999999999998</v>
      </c>
      <c r="U126" s="7">
        <f t="shared" si="27"/>
        <v>0.35352673742870505</v>
      </c>
    </row>
    <row r="127" spans="1:21">
      <c r="A127" s="4">
        <v>41772</v>
      </c>
      <c r="B127" s="16">
        <v>1623</v>
      </c>
      <c r="C127" s="16">
        <v>1642</v>
      </c>
      <c r="D127" s="16">
        <v>1609</v>
      </c>
      <c r="E127" s="16">
        <v>1633</v>
      </c>
      <c r="F127" s="22">
        <f t="shared" si="26"/>
        <v>0.74811321066946945</v>
      </c>
      <c r="G127" s="6">
        <f t="shared" si="13"/>
        <v>41</v>
      </c>
      <c r="H127" s="11">
        <f t="shared" si="14"/>
        <v>2.5753768844221092E-2</v>
      </c>
      <c r="I127" s="6">
        <f t="shared" si="20"/>
        <v>21.093291909967249</v>
      </c>
      <c r="J127" s="6">
        <f t="shared" si="21"/>
        <v>-6.969840090266227</v>
      </c>
      <c r="K127" s="6">
        <f t="shared" si="17"/>
        <v>3.0263666937531633</v>
      </c>
      <c r="L127" s="12">
        <f t="shared" si="18"/>
        <v>0.7516371269533193</v>
      </c>
      <c r="M127" s="8">
        <f t="shared" si="15"/>
        <v>1</v>
      </c>
      <c r="N127" s="8">
        <f t="shared" si="16"/>
        <v>1</v>
      </c>
      <c r="O127" s="8">
        <f t="shared" si="19"/>
        <v>2</v>
      </c>
      <c r="P127" s="6">
        <f t="shared" si="24"/>
        <v>1.2908096616884781</v>
      </c>
      <c r="Q127" s="6">
        <f t="shared" si="25"/>
        <v>-0.85089316991082697</v>
      </c>
      <c r="R127" s="6">
        <f t="shared" si="22"/>
        <v>1.5170055505601885</v>
      </c>
      <c r="S127" s="12">
        <f t="shared" si="23"/>
        <v>0.60270250505508882</v>
      </c>
      <c r="T127" s="12">
        <f t="shared" si="28"/>
        <v>0.89</v>
      </c>
      <c r="U127" s="7">
        <f t="shared" si="27"/>
        <v>0.74811321066946945</v>
      </c>
    </row>
    <row r="128" spans="1:21">
      <c r="A128" s="4">
        <v>41773</v>
      </c>
      <c r="B128" s="16">
        <v>1650</v>
      </c>
      <c r="C128" s="16">
        <v>1663</v>
      </c>
      <c r="D128" s="16">
        <v>1632</v>
      </c>
      <c r="E128" s="16">
        <v>1661</v>
      </c>
      <c r="F128" s="22">
        <f t="shared" si="26"/>
        <v>0.77782076229283925</v>
      </c>
      <c r="G128" s="6">
        <f t="shared" si="13"/>
        <v>28</v>
      </c>
      <c r="H128" s="11">
        <f t="shared" si="14"/>
        <v>1.7146356399265095E-2</v>
      </c>
      <c r="I128" s="6">
        <f t="shared" si="20"/>
        <v>23.395527939978166</v>
      </c>
      <c r="J128" s="6">
        <f t="shared" si="21"/>
        <v>-4.6465600601774844</v>
      </c>
      <c r="K128" s="6">
        <f t="shared" si="17"/>
        <v>5.0350210988308044</v>
      </c>
      <c r="L128" s="12">
        <f t="shared" si="18"/>
        <v>0.83430049644834958</v>
      </c>
      <c r="M128" s="8">
        <f t="shared" si="15"/>
        <v>1</v>
      </c>
      <c r="N128" s="8">
        <f t="shared" si="16"/>
        <v>2</v>
      </c>
      <c r="O128" s="8">
        <f t="shared" si="19"/>
        <v>1</v>
      </c>
      <c r="P128" s="6">
        <f t="shared" si="24"/>
        <v>1.1454048308442391</v>
      </c>
      <c r="Q128" s="6">
        <f t="shared" si="25"/>
        <v>-0.42544658495541349</v>
      </c>
      <c r="R128" s="6">
        <f t="shared" si="22"/>
        <v>2.69224121510877</v>
      </c>
      <c r="S128" s="12">
        <f t="shared" si="23"/>
        <v>0.72916179043016804</v>
      </c>
      <c r="T128" s="12">
        <f t="shared" si="28"/>
        <v>0.77</v>
      </c>
      <c r="U128" s="7">
        <f t="shared" si="27"/>
        <v>0.77782076229283925</v>
      </c>
    </row>
    <row r="129" spans="1:21">
      <c r="A129" s="4">
        <v>41774</v>
      </c>
      <c r="B129" s="16">
        <v>1645</v>
      </c>
      <c r="C129" s="16">
        <v>1691</v>
      </c>
      <c r="D129" s="16">
        <v>1625</v>
      </c>
      <c r="E129" s="16">
        <v>1660</v>
      </c>
      <c r="F129" s="22">
        <f t="shared" si="26"/>
        <v>0.52009139111722791</v>
      </c>
      <c r="G129" s="6">
        <f t="shared" si="13"/>
        <v>-1</v>
      </c>
      <c r="H129" s="11">
        <f t="shared" si="14"/>
        <v>-6.0204695966281641E-4</v>
      </c>
      <c r="I129" s="6">
        <f t="shared" si="20"/>
        <v>15.59701862665211</v>
      </c>
      <c r="J129" s="6">
        <f t="shared" si="21"/>
        <v>-3.4310400401183228</v>
      </c>
      <c r="K129" s="6">
        <f t="shared" si="17"/>
        <v>4.5458573622808061</v>
      </c>
      <c r="L129" s="12">
        <f t="shared" si="18"/>
        <v>0.81968522905018659</v>
      </c>
      <c r="M129" s="8">
        <f t="shared" si="15"/>
        <v>-1</v>
      </c>
      <c r="N129" s="8">
        <f t="shared" si="16"/>
        <v>-1</v>
      </c>
      <c r="O129" s="8">
        <f t="shared" si="19"/>
        <v>-3</v>
      </c>
      <c r="P129" s="6">
        <f t="shared" si="24"/>
        <v>0.57270241542211953</v>
      </c>
      <c r="Q129" s="6">
        <f t="shared" si="25"/>
        <v>-1.7127232924777067</v>
      </c>
      <c r="R129" s="6">
        <f t="shared" si="22"/>
        <v>0.33438116824675224</v>
      </c>
      <c r="S129" s="12">
        <f t="shared" si="23"/>
        <v>0.25058894430149714</v>
      </c>
      <c r="T129" s="12">
        <f t="shared" si="28"/>
        <v>0.49</v>
      </c>
      <c r="U129" s="7">
        <f t="shared" si="27"/>
        <v>0.52009139111722791</v>
      </c>
    </row>
    <row r="130" spans="1:21">
      <c r="A130" s="4">
        <v>41775</v>
      </c>
      <c r="B130" s="16">
        <v>1660</v>
      </c>
      <c r="C130" s="16">
        <v>1660</v>
      </c>
      <c r="D130" s="16">
        <v>1606</v>
      </c>
      <c r="E130" s="16">
        <v>1636</v>
      </c>
      <c r="F130" s="22">
        <f t="shared" si="26"/>
        <v>0.32899689935410459</v>
      </c>
      <c r="G130" s="6">
        <f t="shared" si="13"/>
        <v>-24</v>
      </c>
      <c r="H130" s="11">
        <f t="shared" si="14"/>
        <v>-1.4457831325301207E-2</v>
      </c>
      <c r="I130" s="6">
        <f t="shared" si="20"/>
        <v>10.398012417768074</v>
      </c>
      <c r="J130" s="6">
        <f t="shared" si="21"/>
        <v>-10.287360026745548</v>
      </c>
      <c r="K130" s="6">
        <f t="shared" si="17"/>
        <v>1.0107561503373894</v>
      </c>
      <c r="L130" s="12">
        <f t="shared" si="18"/>
        <v>0.50267465309893111</v>
      </c>
      <c r="M130" s="8">
        <f t="shared" si="15"/>
        <v>-1</v>
      </c>
      <c r="N130" s="8">
        <f t="shared" si="16"/>
        <v>-2</v>
      </c>
      <c r="O130" s="8">
        <f t="shared" si="19"/>
        <v>-1</v>
      </c>
      <c r="P130" s="6">
        <f t="shared" si="24"/>
        <v>0.28635120771105976</v>
      </c>
      <c r="Q130" s="6">
        <f t="shared" si="25"/>
        <v>-1.3563616462388532</v>
      </c>
      <c r="R130" s="6">
        <f t="shared" si="22"/>
        <v>0.21111715190790181</v>
      </c>
      <c r="S130" s="12">
        <f t="shared" si="23"/>
        <v>0.17431604496338271</v>
      </c>
      <c r="T130" s="12">
        <f t="shared" si="28"/>
        <v>0.31</v>
      </c>
      <c r="U130" s="7">
        <f t="shared" si="27"/>
        <v>0.32899689935410459</v>
      </c>
    </row>
    <row r="131" spans="1:21">
      <c r="A131" s="4">
        <v>41778</v>
      </c>
      <c r="B131" s="16">
        <v>1622</v>
      </c>
      <c r="C131" s="16">
        <v>1629</v>
      </c>
      <c r="D131" s="16">
        <v>1550</v>
      </c>
      <c r="E131" s="16">
        <v>1575</v>
      </c>
      <c r="F131" s="22">
        <f t="shared" si="26"/>
        <v>0.13049974618610258</v>
      </c>
      <c r="G131" s="6">
        <f t="shared" ref="G131:G194" si="29">E131-E130</f>
        <v>-61</v>
      </c>
      <c r="H131" s="11">
        <f t="shared" si="14"/>
        <v>-3.7286063569682115E-2</v>
      </c>
      <c r="I131" s="6">
        <f t="shared" si="20"/>
        <v>6.9320082785120496</v>
      </c>
      <c r="J131" s="6">
        <f t="shared" si="21"/>
        <v>-27.191573351163697</v>
      </c>
      <c r="K131" s="6">
        <f t="shared" si="17"/>
        <v>0.25493222436925983</v>
      </c>
      <c r="L131" s="12">
        <f t="shared" si="18"/>
        <v>0.2031442172085357</v>
      </c>
      <c r="M131" s="8">
        <f t="shared" si="15"/>
        <v>-1</v>
      </c>
      <c r="N131" s="8">
        <f t="shared" si="16"/>
        <v>-3</v>
      </c>
      <c r="O131" s="8">
        <f t="shared" si="19"/>
        <v>-1</v>
      </c>
      <c r="P131" s="6">
        <f t="shared" si="24"/>
        <v>0.14317560385552988</v>
      </c>
      <c r="Q131" s="6">
        <f t="shared" si="25"/>
        <v>-1.1781808231194266</v>
      </c>
      <c r="R131" s="6">
        <f t="shared" si="22"/>
        <v>0.12152260590734199</v>
      </c>
      <c r="S131" s="12">
        <f t="shared" si="23"/>
        <v>0.10835502134977204</v>
      </c>
      <c r="T131" s="12">
        <f t="shared" si="28"/>
        <v>0.08</v>
      </c>
      <c r="U131" s="7">
        <f t="shared" si="27"/>
        <v>0.13049974618610258</v>
      </c>
    </row>
    <row r="132" spans="1:21">
      <c r="A132" s="4">
        <v>41779</v>
      </c>
      <c r="B132" s="16">
        <v>1593</v>
      </c>
      <c r="C132" s="16">
        <v>1630</v>
      </c>
      <c r="D132" s="16">
        <v>1588</v>
      </c>
      <c r="E132" s="16">
        <v>1590</v>
      </c>
      <c r="F132" s="22">
        <f t="shared" si="26"/>
        <v>0.6117735396394971</v>
      </c>
      <c r="G132" s="6">
        <f t="shared" si="29"/>
        <v>15</v>
      </c>
      <c r="H132" s="11">
        <f t="shared" ref="H132:H195" si="30">E132/E131-1</f>
        <v>9.52380952380949E-3</v>
      </c>
      <c r="I132" s="6">
        <f t="shared" si="20"/>
        <v>9.621338852341367</v>
      </c>
      <c r="J132" s="6">
        <f t="shared" si="21"/>
        <v>-18.127715567442465</v>
      </c>
      <c r="K132" s="6">
        <f t="shared" si="17"/>
        <v>0.53075296865432819</v>
      </c>
      <c r="L132" s="12">
        <f t="shared" si="18"/>
        <v>0.34672672829823648</v>
      </c>
      <c r="M132" s="8">
        <f t="shared" ref="M132:M195" si="31">IF(E132&gt;E131,1,IF(E132&lt;E131,-1,0))</f>
        <v>1</v>
      </c>
      <c r="N132" s="8">
        <f t="shared" ref="N132:N195" si="32">IF(M132&lt;&gt;M131,M132,N131+M132)</f>
        <v>1</v>
      </c>
      <c r="O132" s="8">
        <f t="shared" si="19"/>
        <v>4</v>
      </c>
      <c r="P132" s="6">
        <f t="shared" si="24"/>
        <v>2.0715878019277651</v>
      </c>
      <c r="Q132" s="6">
        <f t="shared" si="25"/>
        <v>-0.58909041155971331</v>
      </c>
      <c r="R132" s="6">
        <f t="shared" si="22"/>
        <v>3.5165872016875936</v>
      </c>
      <c r="S132" s="12">
        <f t="shared" si="23"/>
        <v>0.77859389062025497</v>
      </c>
      <c r="T132" s="12">
        <f t="shared" si="28"/>
        <v>0.71</v>
      </c>
      <c r="U132" s="7">
        <f t="shared" si="27"/>
        <v>0.6117735396394971</v>
      </c>
    </row>
    <row r="133" spans="1:21">
      <c r="A133" s="4">
        <v>41780</v>
      </c>
      <c r="B133" s="16">
        <v>1558</v>
      </c>
      <c r="C133" s="16">
        <v>1573</v>
      </c>
      <c r="D133" s="16">
        <v>1521</v>
      </c>
      <c r="E133" s="16">
        <v>1569</v>
      </c>
      <c r="F133" s="22">
        <f t="shared" si="26"/>
        <v>0.34534217935506567</v>
      </c>
      <c r="G133" s="6">
        <f t="shared" si="29"/>
        <v>-21</v>
      </c>
      <c r="H133" s="11">
        <f t="shared" si="30"/>
        <v>-1.3207547169811318E-2</v>
      </c>
      <c r="I133" s="6">
        <f t="shared" si="20"/>
        <v>6.4142259015609113</v>
      </c>
      <c r="J133" s="6">
        <f t="shared" si="21"/>
        <v>-19.085143711628309</v>
      </c>
      <c r="K133" s="6">
        <f t="shared" ref="K133:K195" si="33">IF(J133=0,0,I133/-J133)</f>
        <v>0.33608475778219127</v>
      </c>
      <c r="L133" s="12">
        <f t="shared" ref="L133:L195" si="34">1-1/(1+K133)</f>
        <v>0.25154448909369254</v>
      </c>
      <c r="M133" s="8">
        <f t="shared" si="31"/>
        <v>-1</v>
      </c>
      <c r="N133" s="8">
        <f t="shared" si="32"/>
        <v>-1</v>
      </c>
      <c r="O133" s="8">
        <f t="shared" ref="O133:O195" si="35">N133-N132</f>
        <v>-2</v>
      </c>
      <c r="P133" s="6">
        <f t="shared" si="24"/>
        <v>1.0357939009638826</v>
      </c>
      <c r="Q133" s="6">
        <f t="shared" si="25"/>
        <v>-1.2945452057798565</v>
      </c>
      <c r="R133" s="6">
        <f t="shared" si="22"/>
        <v>0.80012184691526655</v>
      </c>
      <c r="S133" s="12">
        <f t="shared" si="23"/>
        <v>0.44448204897150445</v>
      </c>
      <c r="T133" s="12">
        <f t="shared" si="28"/>
        <v>0.34</v>
      </c>
      <c r="U133" s="7">
        <f t="shared" si="27"/>
        <v>0.34534217935506567</v>
      </c>
    </row>
    <row r="134" spans="1:21">
      <c r="A134" s="4">
        <v>41781</v>
      </c>
      <c r="B134" s="16">
        <v>1557</v>
      </c>
      <c r="C134" s="16">
        <v>1606</v>
      </c>
      <c r="D134" s="16">
        <v>1550</v>
      </c>
      <c r="E134" s="16">
        <v>1590</v>
      </c>
      <c r="F134" s="22">
        <f t="shared" si="26"/>
        <v>0.64030002296183963</v>
      </c>
      <c r="G134" s="6">
        <f t="shared" si="29"/>
        <v>21</v>
      </c>
      <c r="H134" s="11">
        <f t="shared" si="30"/>
        <v>1.3384321223709472E-2</v>
      </c>
      <c r="I134" s="6">
        <f t="shared" ref="I134:I195" si="36">IF(G134&gt;0,(I133*2+G134)/3,I133*2/3)</f>
        <v>11.276150601040607</v>
      </c>
      <c r="J134" s="6">
        <f t="shared" ref="J134:J195" si="37">IF(G134&lt;0,(J133*2+G134)/3,J133*2/3)</f>
        <v>-12.723429141085539</v>
      </c>
      <c r="K134" s="6">
        <f t="shared" si="33"/>
        <v>0.88625090578989518</v>
      </c>
      <c r="L134" s="12">
        <f t="shared" si="34"/>
        <v>0.46984783576221245</v>
      </c>
      <c r="M134" s="8">
        <f t="shared" si="31"/>
        <v>1</v>
      </c>
      <c r="N134" s="8">
        <f t="shared" si="32"/>
        <v>1</v>
      </c>
      <c r="O134" s="8">
        <f t="shared" si="35"/>
        <v>2</v>
      </c>
      <c r="P134" s="6">
        <f t="shared" si="24"/>
        <v>1.5178969504819413</v>
      </c>
      <c r="Q134" s="6">
        <f t="shared" si="25"/>
        <v>-0.64727260288992827</v>
      </c>
      <c r="R134" s="6">
        <f t="shared" ref="R134:R195" si="38">IF(Q134=0,0,P134/-Q134)</f>
        <v>2.3450659640233016</v>
      </c>
      <c r="S134" s="12">
        <f t="shared" ref="S134:S195" si="39">1-1/(1+R134)</f>
        <v>0.70105223312330645</v>
      </c>
      <c r="T134" s="12">
        <f t="shared" si="28"/>
        <v>0.75</v>
      </c>
      <c r="U134" s="7">
        <f t="shared" si="27"/>
        <v>0.64030002296183963</v>
      </c>
    </row>
    <row r="135" spans="1:21">
      <c r="A135" s="4">
        <v>41782</v>
      </c>
      <c r="B135" s="16">
        <v>1584</v>
      </c>
      <c r="C135" s="16">
        <v>1599</v>
      </c>
      <c r="D135" s="16">
        <v>1559</v>
      </c>
      <c r="E135" s="16">
        <v>1563</v>
      </c>
      <c r="F135" s="22">
        <f t="shared" si="26"/>
        <v>0.31170897611667742</v>
      </c>
      <c r="G135" s="6">
        <f t="shared" si="29"/>
        <v>-27</v>
      </c>
      <c r="H135" s="11">
        <f t="shared" si="30"/>
        <v>-1.6981132075471694E-2</v>
      </c>
      <c r="I135" s="6">
        <f t="shared" si="36"/>
        <v>7.5174337340270716</v>
      </c>
      <c r="J135" s="6">
        <f t="shared" si="37"/>
        <v>-17.482286094057027</v>
      </c>
      <c r="K135" s="6">
        <f t="shared" si="33"/>
        <v>0.43000290085531589</v>
      </c>
      <c r="L135" s="12">
        <f t="shared" si="34"/>
        <v>0.30070071927694819</v>
      </c>
      <c r="M135" s="8">
        <f t="shared" si="31"/>
        <v>-1</v>
      </c>
      <c r="N135" s="8">
        <f t="shared" si="32"/>
        <v>-1</v>
      </c>
      <c r="O135" s="8">
        <f t="shared" si="35"/>
        <v>-2</v>
      </c>
      <c r="P135" s="6">
        <f t="shared" ref="P135:P195" si="40">IF(O135&gt;0,(P134+O135)/2,P134/2)</f>
        <v>0.75894847524097064</v>
      </c>
      <c r="Q135" s="6">
        <f t="shared" ref="Q135:Q195" si="41">IF(O135&lt;0,(Q134+O135)/2,Q134/2)</f>
        <v>-1.3236363014449641</v>
      </c>
      <c r="R135" s="6">
        <f t="shared" si="38"/>
        <v>0.57338142993846197</v>
      </c>
      <c r="S135" s="12">
        <f t="shared" si="39"/>
        <v>0.3644262090730841</v>
      </c>
      <c r="T135" s="12">
        <f t="shared" si="28"/>
        <v>0.27</v>
      </c>
      <c r="U135" s="7">
        <f t="shared" si="27"/>
        <v>0.31170897611667742</v>
      </c>
    </row>
    <row r="136" spans="1:21">
      <c r="A136" s="4">
        <v>41785</v>
      </c>
      <c r="B136" s="16">
        <v>1571</v>
      </c>
      <c r="C136" s="16">
        <v>1580</v>
      </c>
      <c r="D136" s="16">
        <v>1552</v>
      </c>
      <c r="E136" s="16">
        <v>1562</v>
      </c>
      <c r="F136" s="22">
        <f t="shared" si="26"/>
        <v>0.35366992863157093</v>
      </c>
      <c r="G136" s="6">
        <f t="shared" si="29"/>
        <v>-1</v>
      </c>
      <c r="H136" s="11">
        <f t="shared" si="30"/>
        <v>-6.3979526551505295E-4</v>
      </c>
      <c r="I136" s="6">
        <f t="shared" si="36"/>
        <v>5.0116224893513808</v>
      </c>
      <c r="J136" s="6">
        <f t="shared" si="37"/>
        <v>-11.988190729371352</v>
      </c>
      <c r="K136" s="6">
        <f t="shared" si="33"/>
        <v>0.41804660957493667</v>
      </c>
      <c r="L136" s="12">
        <f t="shared" si="34"/>
        <v>0.29480456196023574</v>
      </c>
      <c r="M136" s="8">
        <f t="shared" si="31"/>
        <v>-1</v>
      </c>
      <c r="N136" s="8">
        <f t="shared" si="32"/>
        <v>-2</v>
      </c>
      <c r="O136" s="8">
        <f t="shared" si="35"/>
        <v>-1</v>
      </c>
      <c r="P136" s="6">
        <f t="shared" si="40"/>
        <v>0.37947423762048532</v>
      </c>
      <c r="Q136" s="6">
        <f t="shared" si="41"/>
        <v>-1.1618181507224821</v>
      </c>
      <c r="R136" s="6">
        <f t="shared" si="38"/>
        <v>0.32662102703810186</v>
      </c>
      <c r="S136" s="12">
        <f t="shared" si="39"/>
        <v>0.24620522393447708</v>
      </c>
      <c r="T136" s="12">
        <f t="shared" si="28"/>
        <v>0.52</v>
      </c>
      <c r="U136" s="7">
        <f t="shared" si="27"/>
        <v>0.35366992863157093</v>
      </c>
    </row>
    <row r="137" spans="1:21">
      <c r="A137" s="4">
        <v>41786</v>
      </c>
      <c r="B137" s="16">
        <v>1571</v>
      </c>
      <c r="C137" s="16">
        <v>1574</v>
      </c>
      <c r="D137" s="16">
        <v>1547</v>
      </c>
      <c r="E137" s="16">
        <v>1550</v>
      </c>
      <c r="F137" s="22">
        <f t="shared" si="26"/>
        <v>0.27574057593739365</v>
      </c>
      <c r="G137" s="6">
        <f t="shared" si="29"/>
        <v>-12</v>
      </c>
      <c r="H137" s="11">
        <f t="shared" si="30"/>
        <v>-7.6824583866836882E-3</v>
      </c>
      <c r="I137" s="6">
        <f t="shared" si="36"/>
        <v>3.3410816595675872</v>
      </c>
      <c r="J137" s="6">
        <f t="shared" si="37"/>
        <v>-11.992127152914236</v>
      </c>
      <c r="K137" s="6">
        <f t="shared" si="33"/>
        <v>0.27860625700217517</v>
      </c>
      <c r="L137" s="12">
        <f t="shared" si="34"/>
        <v>0.21789839950838064</v>
      </c>
      <c r="M137" s="8">
        <f t="shared" si="31"/>
        <v>-1</v>
      </c>
      <c r="N137" s="8">
        <f t="shared" si="32"/>
        <v>-3</v>
      </c>
      <c r="O137" s="8">
        <f t="shared" si="35"/>
        <v>-1</v>
      </c>
      <c r="P137" s="6">
        <f t="shared" si="40"/>
        <v>0.18973711881024266</v>
      </c>
      <c r="Q137" s="6">
        <f t="shared" si="41"/>
        <v>-1.0809090753612409</v>
      </c>
      <c r="R137" s="6">
        <f t="shared" si="38"/>
        <v>0.17553476340906132</v>
      </c>
      <c r="S137" s="12">
        <f t="shared" si="39"/>
        <v>0.14932332830380024</v>
      </c>
      <c r="T137" s="12">
        <f t="shared" si="28"/>
        <v>0.46</v>
      </c>
      <c r="U137" s="7">
        <f t="shared" si="27"/>
        <v>0.27574057593739365</v>
      </c>
    </row>
    <row r="138" spans="1:21">
      <c r="A138" s="4">
        <v>41787</v>
      </c>
      <c r="B138" s="16">
        <v>1568</v>
      </c>
      <c r="C138" s="16">
        <v>1578</v>
      </c>
      <c r="D138" s="16">
        <v>1540</v>
      </c>
      <c r="E138" s="16">
        <v>1553</v>
      </c>
      <c r="F138" s="22">
        <f t="shared" si="26"/>
        <v>0.5608367323248995</v>
      </c>
      <c r="G138" s="6">
        <f t="shared" si="29"/>
        <v>3</v>
      </c>
      <c r="H138" s="11">
        <f t="shared" si="30"/>
        <v>1.935483870967758E-3</v>
      </c>
      <c r="I138" s="6">
        <f t="shared" si="36"/>
        <v>3.227387773045058</v>
      </c>
      <c r="J138" s="6">
        <f t="shared" si="37"/>
        <v>-7.9947514352761573</v>
      </c>
      <c r="K138" s="6">
        <f t="shared" si="33"/>
        <v>0.40368831966488478</v>
      </c>
      <c r="L138" s="12">
        <f t="shared" si="34"/>
        <v>0.28759113687094084</v>
      </c>
      <c r="M138" s="8">
        <f t="shared" si="31"/>
        <v>1</v>
      </c>
      <c r="N138" s="8">
        <f t="shared" si="32"/>
        <v>1</v>
      </c>
      <c r="O138" s="8">
        <f t="shared" si="35"/>
        <v>4</v>
      </c>
      <c r="P138" s="6">
        <f t="shared" si="40"/>
        <v>2.0948685594051213</v>
      </c>
      <c r="Q138" s="6">
        <f t="shared" si="41"/>
        <v>-0.54045453768062046</v>
      </c>
      <c r="R138" s="6">
        <f t="shared" si="38"/>
        <v>3.8761235466637451</v>
      </c>
      <c r="S138" s="12">
        <f t="shared" si="39"/>
        <v>0.79491906010375757</v>
      </c>
      <c r="T138" s="12">
        <f t="shared" si="28"/>
        <v>0.6</v>
      </c>
      <c r="U138" s="7">
        <f t="shared" si="27"/>
        <v>0.5608367323248995</v>
      </c>
    </row>
    <row r="139" spans="1:21">
      <c r="A139" s="4">
        <v>41788</v>
      </c>
      <c r="B139" s="16">
        <v>1532</v>
      </c>
      <c r="C139" s="16">
        <v>1559</v>
      </c>
      <c r="D139" s="16">
        <v>1528</v>
      </c>
      <c r="E139" s="16">
        <v>1528</v>
      </c>
      <c r="F139" s="22">
        <f t="shared" si="26"/>
        <v>0.29599514417494271</v>
      </c>
      <c r="G139" s="6">
        <f t="shared" si="29"/>
        <v>-25</v>
      </c>
      <c r="H139" s="11">
        <f t="shared" si="30"/>
        <v>-1.6097875080489321E-2</v>
      </c>
      <c r="I139" s="6">
        <f t="shared" si="36"/>
        <v>2.1515918486967052</v>
      </c>
      <c r="J139" s="6">
        <f t="shared" si="37"/>
        <v>-13.663167623517438</v>
      </c>
      <c r="K139" s="6">
        <f t="shared" si="33"/>
        <v>0.15747386755274254</v>
      </c>
      <c r="L139" s="12">
        <f t="shared" si="34"/>
        <v>0.13604960938400357</v>
      </c>
      <c r="M139" s="8">
        <f t="shared" si="31"/>
        <v>-1</v>
      </c>
      <c r="N139" s="8">
        <f t="shared" si="32"/>
        <v>-1</v>
      </c>
      <c r="O139" s="8">
        <f t="shared" si="35"/>
        <v>-2</v>
      </c>
      <c r="P139" s="6">
        <f t="shared" si="40"/>
        <v>1.0474342797025606</v>
      </c>
      <c r="Q139" s="6">
        <f t="shared" si="41"/>
        <v>-1.2702272688403102</v>
      </c>
      <c r="R139" s="6">
        <f t="shared" si="38"/>
        <v>0.82460383696442396</v>
      </c>
      <c r="S139" s="12">
        <f t="shared" si="39"/>
        <v>0.4519358231408247</v>
      </c>
      <c r="T139" s="12">
        <f t="shared" si="28"/>
        <v>0.3</v>
      </c>
      <c r="U139" s="7">
        <f t="shared" si="27"/>
        <v>0.29599514417494271</v>
      </c>
    </row>
    <row r="140" spans="1:21">
      <c r="A140" s="4">
        <v>41789</v>
      </c>
      <c r="B140" s="16">
        <v>1510</v>
      </c>
      <c r="C140" s="16">
        <v>1533</v>
      </c>
      <c r="D140" s="16">
        <v>1500</v>
      </c>
      <c r="E140" s="16">
        <v>1532</v>
      </c>
      <c r="F140" s="22">
        <f t="shared" si="26"/>
        <v>0.51628297432106185</v>
      </c>
      <c r="G140" s="6">
        <f t="shared" si="29"/>
        <v>4</v>
      </c>
      <c r="H140" s="11">
        <f t="shared" si="30"/>
        <v>2.6178010471205049E-3</v>
      </c>
      <c r="I140" s="6">
        <f t="shared" si="36"/>
        <v>2.7677278991311369</v>
      </c>
      <c r="J140" s="6">
        <f t="shared" si="37"/>
        <v>-9.1087784156782927</v>
      </c>
      <c r="K140" s="6">
        <f t="shared" si="33"/>
        <v>0.30385280800850789</v>
      </c>
      <c r="L140" s="12">
        <f t="shared" si="34"/>
        <v>0.23304226224170943</v>
      </c>
      <c r="M140" s="8">
        <f t="shared" si="31"/>
        <v>1</v>
      </c>
      <c r="N140" s="8">
        <f t="shared" si="32"/>
        <v>1</v>
      </c>
      <c r="O140" s="8">
        <f t="shared" si="35"/>
        <v>2</v>
      </c>
      <c r="P140" s="6">
        <f t="shared" si="40"/>
        <v>1.5237171398512803</v>
      </c>
      <c r="Q140" s="6">
        <f t="shared" si="41"/>
        <v>-0.63511363442015512</v>
      </c>
      <c r="R140" s="6">
        <f t="shared" si="38"/>
        <v>2.3991252230672089</v>
      </c>
      <c r="S140" s="12">
        <f t="shared" si="39"/>
        <v>0.70580666072147591</v>
      </c>
      <c r="T140" s="12">
        <f t="shared" si="28"/>
        <v>0.61</v>
      </c>
      <c r="U140" s="7">
        <f t="shared" si="27"/>
        <v>0.51628297432106185</v>
      </c>
    </row>
    <row r="141" spans="1:21">
      <c r="A141" s="4">
        <v>41792</v>
      </c>
      <c r="B141" s="16">
        <v>1572</v>
      </c>
      <c r="C141" s="16">
        <v>1579</v>
      </c>
      <c r="D141" s="16">
        <v>1530</v>
      </c>
      <c r="E141" s="16">
        <v>1546</v>
      </c>
      <c r="F141" s="22">
        <f t="shared" si="26"/>
        <v>0.67546483381457623</v>
      </c>
      <c r="G141" s="6">
        <f t="shared" si="29"/>
        <v>14</v>
      </c>
      <c r="H141" s="11">
        <f t="shared" si="30"/>
        <v>9.1383812010443766E-3</v>
      </c>
      <c r="I141" s="6">
        <f t="shared" si="36"/>
        <v>6.5118185994207574</v>
      </c>
      <c r="J141" s="6">
        <f t="shared" si="37"/>
        <v>-6.0725189437855285</v>
      </c>
      <c r="K141" s="6">
        <f t="shared" si="33"/>
        <v>1.0723422454012759</v>
      </c>
      <c r="L141" s="12">
        <f t="shared" si="34"/>
        <v>0.51745422252569773</v>
      </c>
      <c r="M141" s="8">
        <f t="shared" si="31"/>
        <v>1</v>
      </c>
      <c r="N141" s="8">
        <f t="shared" si="32"/>
        <v>2</v>
      </c>
      <c r="O141" s="8">
        <f t="shared" si="35"/>
        <v>1</v>
      </c>
      <c r="P141" s="6">
        <f t="shared" si="40"/>
        <v>1.2618585699256402</v>
      </c>
      <c r="Q141" s="6">
        <f t="shared" si="41"/>
        <v>-0.31755681721007756</v>
      </c>
      <c r="R141" s="6">
        <f t="shared" si="38"/>
        <v>3.9736466091699936</v>
      </c>
      <c r="S141" s="12">
        <f t="shared" si="39"/>
        <v>0.79894027891803088</v>
      </c>
      <c r="T141" s="12">
        <f t="shared" si="28"/>
        <v>0.71</v>
      </c>
      <c r="U141" s="7">
        <f t="shared" si="27"/>
        <v>0.67546483381457623</v>
      </c>
    </row>
    <row r="142" spans="1:21">
      <c r="A142" s="4">
        <v>41793</v>
      </c>
      <c r="B142" s="16">
        <v>1555</v>
      </c>
      <c r="C142" s="16">
        <v>1558</v>
      </c>
      <c r="D142" s="16">
        <v>1530</v>
      </c>
      <c r="E142" s="16">
        <v>1534</v>
      </c>
      <c r="F142" s="22">
        <f t="shared" si="26"/>
        <v>0.35864765757442024</v>
      </c>
      <c r="G142" s="6">
        <f t="shared" si="29"/>
        <v>-12</v>
      </c>
      <c r="H142" s="11">
        <f t="shared" si="30"/>
        <v>-7.7619663648124115E-3</v>
      </c>
      <c r="I142" s="6">
        <f t="shared" si="36"/>
        <v>4.3412123996138385</v>
      </c>
      <c r="J142" s="6">
        <f t="shared" si="37"/>
        <v>-8.0483459625236851</v>
      </c>
      <c r="K142" s="6">
        <f t="shared" si="33"/>
        <v>0.53939187254477605</v>
      </c>
      <c r="L142" s="12">
        <f t="shared" si="34"/>
        <v>0.35039282859997489</v>
      </c>
      <c r="M142" s="8">
        <f t="shared" si="31"/>
        <v>-1</v>
      </c>
      <c r="N142" s="8">
        <f t="shared" si="32"/>
        <v>-1</v>
      </c>
      <c r="O142" s="8">
        <f t="shared" si="35"/>
        <v>-3</v>
      </c>
      <c r="P142" s="6">
        <f t="shared" si="40"/>
        <v>0.63092928496282008</v>
      </c>
      <c r="Q142" s="6">
        <f t="shared" si="41"/>
        <v>-1.6587784086050388</v>
      </c>
      <c r="R142" s="6">
        <f t="shared" si="38"/>
        <v>0.38035778720643248</v>
      </c>
      <c r="S142" s="12">
        <f t="shared" si="39"/>
        <v>0.27555014412328593</v>
      </c>
      <c r="T142" s="12">
        <f t="shared" si="28"/>
        <v>0.45</v>
      </c>
      <c r="U142" s="7">
        <f t="shared" si="27"/>
        <v>0.35864765757442024</v>
      </c>
    </row>
    <row r="143" spans="1:21">
      <c r="A143" s="4">
        <v>41794</v>
      </c>
      <c r="B143" s="16">
        <v>1543</v>
      </c>
      <c r="C143" s="16">
        <v>1545</v>
      </c>
      <c r="D143" s="16">
        <v>1517</v>
      </c>
      <c r="E143" s="16">
        <v>1525</v>
      </c>
      <c r="F143" s="22">
        <f t="shared" si="26"/>
        <v>0.30960804705904882</v>
      </c>
      <c r="G143" s="6">
        <f t="shared" si="29"/>
        <v>-9</v>
      </c>
      <c r="H143" s="11">
        <f t="shared" si="30"/>
        <v>-5.8670143415906484E-3</v>
      </c>
      <c r="I143" s="6">
        <f t="shared" si="36"/>
        <v>2.894141599742559</v>
      </c>
      <c r="J143" s="6">
        <f t="shared" si="37"/>
        <v>-8.3655639750157906</v>
      </c>
      <c r="K143" s="6">
        <f t="shared" si="33"/>
        <v>0.34595893455433124</v>
      </c>
      <c r="L143" s="12">
        <f t="shared" si="34"/>
        <v>0.25703528218629035</v>
      </c>
      <c r="M143" s="8">
        <f t="shared" si="31"/>
        <v>-1</v>
      </c>
      <c r="N143" s="8">
        <f t="shared" si="32"/>
        <v>-2</v>
      </c>
      <c r="O143" s="8">
        <f t="shared" si="35"/>
        <v>-1</v>
      </c>
      <c r="P143" s="6">
        <f t="shared" si="40"/>
        <v>0.31546464248141004</v>
      </c>
      <c r="Q143" s="6">
        <f t="shared" si="41"/>
        <v>-1.3293892043025193</v>
      </c>
      <c r="R143" s="6">
        <f t="shared" si="38"/>
        <v>0.23730043952547555</v>
      </c>
      <c r="S143" s="12">
        <f t="shared" si="39"/>
        <v>0.19178885899085607</v>
      </c>
      <c r="T143" s="12">
        <f t="shared" si="28"/>
        <v>0.48</v>
      </c>
      <c r="U143" s="7">
        <f t="shared" si="27"/>
        <v>0.30960804705904882</v>
      </c>
    </row>
    <row r="144" spans="1:21">
      <c r="A144" s="4">
        <v>41795</v>
      </c>
      <c r="B144" s="16">
        <v>1543</v>
      </c>
      <c r="C144" s="16">
        <v>1561</v>
      </c>
      <c r="D144" s="16">
        <v>1538</v>
      </c>
      <c r="E144" s="16">
        <v>1555</v>
      </c>
      <c r="F144" s="22">
        <f t="shared" si="26"/>
        <v>0.74174091301178302</v>
      </c>
      <c r="G144" s="6">
        <f t="shared" si="29"/>
        <v>30</v>
      </c>
      <c r="H144" s="11">
        <f t="shared" si="30"/>
        <v>1.9672131147540961E-2</v>
      </c>
      <c r="I144" s="6">
        <f t="shared" si="36"/>
        <v>11.929427733161708</v>
      </c>
      <c r="J144" s="6">
        <f t="shared" si="37"/>
        <v>-5.5770426500105268</v>
      </c>
      <c r="K144" s="6">
        <f t="shared" si="33"/>
        <v>2.1390239382765328</v>
      </c>
      <c r="L144" s="12">
        <f t="shared" si="34"/>
        <v>0.68142963556084069</v>
      </c>
      <c r="M144" s="8">
        <f t="shared" si="31"/>
        <v>1</v>
      </c>
      <c r="N144" s="8">
        <f t="shared" si="32"/>
        <v>1</v>
      </c>
      <c r="O144" s="8">
        <f t="shared" si="35"/>
        <v>3</v>
      </c>
      <c r="P144" s="6">
        <f t="shared" si="40"/>
        <v>1.6577323212407049</v>
      </c>
      <c r="Q144" s="6">
        <f t="shared" si="41"/>
        <v>-0.66469460215125964</v>
      </c>
      <c r="R144" s="6">
        <f t="shared" si="38"/>
        <v>2.493975903934702</v>
      </c>
      <c r="S144" s="12">
        <f t="shared" si="39"/>
        <v>0.71379310347450842</v>
      </c>
      <c r="T144" s="12">
        <f t="shared" si="28"/>
        <v>0.83</v>
      </c>
      <c r="U144" s="7">
        <f t="shared" si="27"/>
        <v>0.74174091301178302</v>
      </c>
    </row>
    <row r="145" spans="1:21">
      <c r="A145" s="4">
        <v>41796</v>
      </c>
      <c r="B145" s="16">
        <v>1525</v>
      </c>
      <c r="C145" s="16">
        <v>1537</v>
      </c>
      <c r="D145" s="16">
        <v>1493</v>
      </c>
      <c r="E145" s="16">
        <v>1498</v>
      </c>
      <c r="F145" s="22">
        <f t="shared" si="26"/>
        <v>0.24760592992450259</v>
      </c>
      <c r="G145" s="6">
        <f t="shared" si="29"/>
        <v>-57</v>
      </c>
      <c r="H145" s="11">
        <f t="shared" si="30"/>
        <v>-3.6655948553054651E-2</v>
      </c>
      <c r="I145" s="6">
        <f t="shared" si="36"/>
        <v>7.9529518221078055</v>
      </c>
      <c r="J145" s="6">
        <f t="shared" si="37"/>
        <v>-22.718028433340351</v>
      </c>
      <c r="K145" s="6">
        <f t="shared" si="33"/>
        <v>0.35007227169573718</v>
      </c>
      <c r="L145" s="12">
        <f t="shared" si="34"/>
        <v>0.25929891238787861</v>
      </c>
      <c r="M145" s="8">
        <f t="shared" si="31"/>
        <v>-1</v>
      </c>
      <c r="N145" s="8">
        <f t="shared" si="32"/>
        <v>-1</v>
      </c>
      <c r="O145" s="8">
        <f t="shared" si="35"/>
        <v>-2</v>
      </c>
      <c r="P145" s="6">
        <f t="shared" si="40"/>
        <v>0.82886616062035245</v>
      </c>
      <c r="Q145" s="6">
        <f t="shared" si="41"/>
        <v>-1.3323473010756297</v>
      </c>
      <c r="R145" s="6">
        <f t="shared" si="38"/>
        <v>0.62210968562865909</v>
      </c>
      <c r="S145" s="12">
        <f t="shared" si="39"/>
        <v>0.38351887738562918</v>
      </c>
      <c r="T145" s="12">
        <f t="shared" si="28"/>
        <v>0.1</v>
      </c>
      <c r="U145" s="7">
        <f t="shared" si="27"/>
        <v>0.24760592992450259</v>
      </c>
    </row>
    <row r="146" spans="1:21">
      <c r="A146" s="4">
        <v>41799</v>
      </c>
      <c r="B146" s="16">
        <v>1498</v>
      </c>
      <c r="C146" s="16">
        <v>1504</v>
      </c>
      <c r="D146" s="16">
        <v>1473</v>
      </c>
      <c r="E146" s="16">
        <v>1478</v>
      </c>
      <c r="F146" s="22">
        <f t="shared" si="26"/>
        <v>0.2659141263984563</v>
      </c>
      <c r="G146" s="6">
        <f t="shared" si="29"/>
        <v>-20</v>
      </c>
      <c r="H146" s="11">
        <f t="shared" si="30"/>
        <v>-1.3351134846461998E-2</v>
      </c>
      <c r="I146" s="6">
        <f t="shared" si="36"/>
        <v>5.3019678814052034</v>
      </c>
      <c r="J146" s="6">
        <f t="shared" si="37"/>
        <v>-21.812018955560234</v>
      </c>
      <c r="K146" s="6">
        <f t="shared" si="33"/>
        <v>0.24307552144564989</v>
      </c>
      <c r="L146" s="12">
        <f t="shared" si="34"/>
        <v>0.19554364739075725</v>
      </c>
      <c r="M146" s="8">
        <f t="shared" si="31"/>
        <v>-1</v>
      </c>
      <c r="N146" s="8">
        <f t="shared" si="32"/>
        <v>-2</v>
      </c>
      <c r="O146" s="8">
        <f t="shared" si="35"/>
        <v>-1</v>
      </c>
      <c r="P146" s="6">
        <f t="shared" si="40"/>
        <v>0.41443308031017623</v>
      </c>
      <c r="Q146" s="6">
        <f t="shared" si="41"/>
        <v>-1.1661736505378149</v>
      </c>
      <c r="R146" s="6">
        <f t="shared" si="38"/>
        <v>0.35537853227866051</v>
      </c>
      <c r="S146" s="12">
        <f t="shared" si="39"/>
        <v>0.26219873180461151</v>
      </c>
      <c r="T146" s="12">
        <f t="shared" si="28"/>
        <v>0.34</v>
      </c>
      <c r="U146" s="7">
        <f t="shared" si="27"/>
        <v>0.2659141263984563</v>
      </c>
    </row>
    <row r="147" spans="1:21">
      <c r="A147" s="4">
        <v>41800</v>
      </c>
      <c r="B147" s="16">
        <v>1479</v>
      </c>
      <c r="C147" s="16">
        <v>1485</v>
      </c>
      <c r="D147" s="16">
        <v>1461</v>
      </c>
      <c r="E147" s="16">
        <v>1468</v>
      </c>
      <c r="F147" s="22">
        <f t="shared" si="26"/>
        <v>0.26189787044118273</v>
      </c>
      <c r="G147" s="6">
        <f t="shared" si="29"/>
        <v>-10</v>
      </c>
      <c r="H147" s="11">
        <f t="shared" si="30"/>
        <v>-6.7658998646820123E-3</v>
      </c>
      <c r="I147" s="6">
        <f t="shared" si="36"/>
        <v>3.5346452542701354</v>
      </c>
      <c r="J147" s="6">
        <f t="shared" si="37"/>
        <v>-17.874679303706824</v>
      </c>
      <c r="K147" s="6">
        <f t="shared" si="33"/>
        <v>0.19774593961734049</v>
      </c>
      <c r="L147" s="12">
        <f t="shared" si="34"/>
        <v>0.16509840115218166</v>
      </c>
      <c r="M147" s="8">
        <f t="shared" si="31"/>
        <v>-1</v>
      </c>
      <c r="N147" s="8">
        <f t="shared" si="32"/>
        <v>-3</v>
      </c>
      <c r="O147" s="8">
        <f t="shared" si="35"/>
        <v>-1</v>
      </c>
      <c r="P147" s="6">
        <f t="shared" si="40"/>
        <v>0.20721654015508811</v>
      </c>
      <c r="Q147" s="6">
        <f t="shared" si="41"/>
        <v>-1.0830868252689074</v>
      </c>
      <c r="R147" s="6">
        <f t="shared" si="38"/>
        <v>0.191320340457138</v>
      </c>
      <c r="S147" s="12">
        <f t="shared" si="39"/>
        <v>0.16059521017136646</v>
      </c>
      <c r="T147" s="12">
        <f t="shared" si="28"/>
        <v>0.46</v>
      </c>
      <c r="U147" s="7">
        <f t="shared" si="27"/>
        <v>0.26189787044118273</v>
      </c>
    </row>
    <row r="148" spans="1:21">
      <c r="A148" s="4">
        <v>41801</v>
      </c>
      <c r="B148" s="16">
        <v>1462</v>
      </c>
      <c r="C148" s="16">
        <v>1476</v>
      </c>
      <c r="D148" s="16">
        <v>1450</v>
      </c>
      <c r="E148" s="16">
        <v>1474</v>
      </c>
      <c r="F148" s="22">
        <f t="shared" si="26"/>
        <v>0.55432681763721714</v>
      </c>
      <c r="G148" s="6">
        <f t="shared" si="29"/>
        <v>6</v>
      </c>
      <c r="H148" s="11">
        <f t="shared" si="30"/>
        <v>4.0871934604904681E-3</v>
      </c>
      <c r="I148" s="6">
        <f t="shared" si="36"/>
        <v>4.3564301695134233</v>
      </c>
      <c r="J148" s="6">
        <f t="shared" si="37"/>
        <v>-11.916452869137883</v>
      </c>
      <c r="K148" s="6">
        <f t="shared" si="33"/>
        <v>0.36558111858907533</v>
      </c>
      <c r="L148" s="12">
        <f t="shared" si="34"/>
        <v>0.26771102325052321</v>
      </c>
      <c r="M148" s="8">
        <f t="shared" si="31"/>
        <v>1</v>
      </c>
      <c r="N148" s="8">
        <f t="shared" si="32"/>
        <v>1</v>
      </c>
      <c r="O148" s="8">
        <f t="shared" si="35"/>
        <v>4</v>
      </c>
      <c r="P148" s="6">
        <f t="shared" si="40"/>
        <v>2.1036082700775443</v>
      </c>
      <c r="Q148" s="6">
        <f t="shared" si="41"/>
        <v>-0.54154341263445371</v>
      </c>
      <c r="R148" s="6">
        <f t="shared" si="38"/>
        <v>3.8844683934831599</v>
      </c>
      <c r="S148" s="12">
        <f t="shared" si="39"/>
        <v>0.79526942966112824</v>
      </c>
      <c r="T148" s="12">
        <f t="shared" si="28"/>
        <v>0.6</v>
      </c>
      <c r="U148" s="7">
        <f t="shared" si="27"/>
        <v>0.55432681763721714</v>
      </c>
    </row>
    <row r="149" spans="1:21">
      <c r="A149" s="4">
        <v>41802</v>
      </c>
      <c r="B149" s="16">
        <v>1472</v>
      </c>
      <c r="C149" s="16">
        <v>1476</v>
      </c>
      <c r="D149" s="16">
        <v>1449</v>
      </c>
      <c r="E149" s="16">
        <v>1458</v>
      </c>
      <c r="F149" s="22">
        <f t="shared" si="26"/>
        <v>0.34411276502848592</v>
      </c>
      <c r="G149" s="6">
        <f t="shared" si="29"/>
        <v>-16</v>
      </c>
      <c r="H149" s="11">
        <f t="shared" si="30"/>
        <v>-1.0854816824966029E-2</v>
      </c>
      <c r="I149" s="6">
        <f t="shared" si="36"/>
        <v>2.9042867796756155</v>
      </c>
      <c r="J149" s="6">
        <f t="shared" si="37"/>
        <v>-13.277635246091924</v>
      </c>
      <c r="K149" s="6">
        <f t="shared" si="33"/>
        <v>0.21873524357663385</v>
      </c>
      <c r="L149" s="12">
        <f t="shared" si="34"/>
        <v>0.17947724473340865</v>
      </c>
      <c r="M149" s="8">
        <f t="shared" si="31"/>
        <v>-1</v>
      </c>
      <c r="N149" s="8">
        <f t="shared" si="32"/>
        <v>-1</v>
      </c>
      <c r="O149" s="8">
        <f t="shared" si="35"/>
        <v>-2</v>
      </c>
      <c r="P149" s="6">
        <f t="shared" si="40"/>
        <v>1.0518041350387721</v>
      </c>
      <c r="Q149" s="6">
        <f t="shared" si="41"/>
        <v>-1.2707717063172268</v>
      </c>
      <c r="R149" s="6">
        <f t="shared" si="38"/>
        <v>0.82768929289979554</v>
      </c>
      <c r="S149" s="12">
        <f t="shared" si="39"/>
        <v>0.45286105035204915</v>
      </c>
      <c r="T149" s="12">
        <f t="shared" si="28"/>
        <v>0.4</v>
      </c>
      <c r="U149" s="7">
        <f t="shared" si="27"/>
        <v>0.34411276502848592</v>
      </c>
    </row>
    <row r="150" spans="1:21">
      <c r="A150" s="4">
        <v>41803</v>
      </c>
      <c r="B150" s="16">
        <v>1450</v>
      </c>
      <c r="C150" s="16">
        <v>1462</v>
      </c>
      <c r="D150" s="16">
        <v>1446</v>
      </c>
      <c r="E150" s="16">
        <v>1462</v>
      </c>
      <c r="F150" s="22">
        <f t="shared" si="26"/>
        <v>0.52524980212706129</v>
      </c>
      <c r="G150" s="6">
        <f t="shared" si="29"/>
        <v>4</v>
      </c>
      <c r="H150" s="11">
        <f t="shared" si="30"/>
        <v>2.7434842249656199E-3</v>
      </c>
      <c r="I150" s="6">
        <f t="shared" si="36"/>
        <v>3.2695245197837437</v>
      </c>
      <c r="J150" s="6">
        <f t="shared" si="37"/>
        <v>-8.8517568307279486</v>
      </c>
      <c r="K150" s="6">
        <f t="shared" si="33"/>
        <v>0.3693644755845451</v>
      </c>
      <c r="L150" s="12">
        <f t="shared" si="34"/>
        <v>0.269734232317421</v>
      </c>
      <c r="M150" s="8">
        <f t="shared" si="31"/>
        <v>1</v>
      </c>
      <c r="N150" s="8">
        <f t="shared" si="32"/>
        <v>1</v>
      </c>
      <c r="O150" s="8">
        <f t="shared" si="35"/>
        <v>2</v>
      </c>
      <c r="P150" s="6">
        <f t="shared" si="40"/>
        <v>1.525902067519386</v>
      </c>
      <c r="Q150" s="6">
        <f t="shared" si="41"/>
        <v>-0.6353858531586134</v>
      </c>
      <c r="R150" s="6">
        <f t="shared" si="38"/>
        <v>2.40153610586994</v>
      </c>
      <c r="S150" s="12">
        <f t="shared" si="39"/>
        <v>0.70601517406376291</v>
      </c>
      <c r="T150" s="12">
        <f t="shared" si="28"/>
        <v>0.6</v>
      </c>
      <c r="U150" s="7">
        <f t="shared" si="27"/>
        <v>0.52524980212706129</v>
      </c>
    </row>
    <row r="151" spans="1:21">
      <c r="A151" s="4">
        <v>41806</v>
      </c>
      <c r="B151" s="16">
        <v>1470</v>
      </c>
      <c r="C151" s="16">
        <v>1475</v>
      </c>
      <c r="D151" s="16">
        <v>1447</v>
      </c>
      <c r="E151" s="16">
        <v>1471</v>
      </c>
      <c r="F151" s="22">
        <f t="shared" si="26"/>
        <v>0.64215160753356326</v>
      </c>
      <c r="G151" s="6">
        <f t="shared" si="29"/>
        <v>9</v>
      </c>
      <c r="H151" s="11">
        <f t="shared" si="30"/>
        <v>6.1559507523940571E-3</v>
      </c>
      <c r="I151" s="6">
        <f t="shared" si="36"/>
        <v>5.1796830131891625</v>
      </c>
      <c r="J151" s="6">
        <f t="shared" si="37"/>
        <v>-5.9011712204852991</v>
      </c>
      <c r="K151" s="6">
        <f t="shared" si="33"/>
        <v>0.87773813361124553</v>
      </c>
      <c r="L151" s="12">
        <f t="shared" si="34"/>
        <v>0.46744437783941106</v>
      </c>
      <c r="M151" s="8">
        <f t="shared" si="31"/>
        <v>1</v>
      </c>
      <c r="N151" s="8">
        <f t="shared" si="32"/>
        <v>2</v>
      </c>
      <c r="O151" s="8">
        <f t="shared" si="35"/>
        <v>1</v>
      </c>
      <c r="P151" s="6">
        <f t="shared" si="40"/>
        <v>1.262951033759693</v>
      </c>
      <c r="Q151" s="6">
        <f t="shared" si="41"/>
        <v>-0.3176929265793067</v>
      </c>
      <c r="R151" s="6">
        <f t="shared" si="38"/>
        <v>3.9753829188400847</v>
      </c>
      <c r="S151" s="12">
        <f t="shared" si="39"/>
        <v>0.79901044476127858</v>
      </c>
      <c r="T151" s="12">
        <f t="shared" si="28"/>
        <v>0.66</v>
      </c>
      <c r="U151" s="7">
        <f t="shared" si="27"/>
        <v>0.64215160753356326</v>
      </c>
    </row>
    <row r="152" spans="1:21">
      <c r="A152" s="4">
        <v>41807</v>
      </c>
      <c r="B152" s="16">
        <v>1479</v>
      </c>
      <c r="C152" s="16">
        <v>1479</v>
      </c>
      <c r="D152" s="16">
        <v>1448</v>
      </c>
      <c r="E152" s="16">
        <v>1461</v>
      </c>
      <c r="F152" s="22">
        <f t="shared" si="26"/>
        <v>0.34927240453056352</v>
      </c>
      <c r="G152" s="6">
        <f t="shared" si="29"/>
        <v>-10</v>
      </c>
      <c r="H152" s="11">
        <f t="shared" si="30"/>
        <v>-6.7980965329708098E-3</v>
      </c>
      <c r="I152" s="6">
        <f t="shared" si="36"/>
        <v>3.453122008792775</v>
      </c>
      <c r="J152" s="6">
        <f t="shared" si="37"/>
        <v>-7.2674474803235327</v>
      </c>
      <c r="K152" s="6">
        <f t="shared" si="33"/>
        <v>0.47514922098054829</v>
      </c>
      <c r="L152" s="12">
        <f t="shared" si="34"/>
        <v>0.3221024790052841</v>
      </c>
      <c r="M152" s="8">
        <f t="shared" si="31"/>
        <v>-1</v>
      </c>
      <c r="N152" s="8">
        <f t="shared" si="32"/>
        <v>-1</v>
      </c>
      <c r="O152" s="8">
        <f t="shared" si="35"/>
        <v>-3</v>
      </c>
      <c r="P152" s="6">
        <f t="shared" si="40"/>
        <v>0.63147551687984649</v>
      </c>
      <c r="Q152" s="6">
        <f t="shared" si="41"/>
        <v>-1.6588464632896534</v>
      </c>
      <c r="R152" s="6">
        <f t="shared" si="38"/>
        <v>0.3806714671034529</v>
      </c>
      <c r="S152" s="12">
        <f t="shared" si="39"/>
        <v>0.27571473458640638</v>
      </c>
      <c r="T152" s="12">
        <f t="shared" si="28"/>
        <v>0.45</v>
      </c>
      <c r="U152" s="7">
        <f t="shared" si="27"/>
        <v>0.34927240453056352</v>
      </c>
    </row>
    <row r="153" spans="1:21">
      <c r="A153" s="4">
        <v>41808</v>
      </c>
      <c r="B153" s="16">
        <v>1454</v>
      </c>
      <c r="C153" s="16">
        <v>1491</v>
      </c>
      <c r="D153" s="16">
        <v>1454</v>
      </c>
      <c r="E153" s="16">
        <v>1491</v>
      </c>
      <c r="F153" s="22">
        <f t="shared" si="26"/>
        <v>0.73359920398817557</v>
      </c>
      <c r="G153" s="6">
        <f t="shared" si="29"/>
        <v>30</v>
      </c>
      <c r="H153" s="11">
        <f t="shared" si="30"/>
        <v>2.0533880903490731E-2</v>
      </c>
      <c r="I153" s="6">
        <f t="shared" si="36"/>
        <v>12.302081339195183</v>
      </c>
      <c r="J153" s="6">
        <f t="shared" si="37"/>
        <v>-4.8449649868823554</v>
      </c>
      <c r="K153" s="6">
        <f t="shared" si="33"/>
        <v>2.539147624906025</v>
      </c>
      <c r="L153" s="12">
        <f t="shared" si="34"/>
        <v>0.71744608985431824</v>
      </c>
      <c r="M153" s="8">
        <f t="shared" si="31"/>
        <v>1</v>
      </c>
      <c r="N153" s="8">
        <f t="shared" si="32"/>
        <v>1</v>
      </c>
      <c r="O153" s="8">
        <f t="shared" si="35"/>
        <v>2</v>
      </c>
      <c r="P153" s="6">
        <f t="shared" si="40"/>
        <v>1.3157377584399232</v>
      </c>
      <c r="Q153" s="6">
        <f t="shared" si="41"/>
        <v>-0.82942323164482668</v>
      </c>
      <c r="R153" s="6">
        <f t="shared" si="38"/>
        <v>1.5863285572923822</v>
      </c>
      <c r="S153" s="12">
        <f t="shared" si="39"/>
        <v>0.61335152211020838</v>
      </c>
      <c r="T153" s="12">
        <f t="shared" si="28"/>
        <v>0.87</v>
      </c>
      <c r="U153" s="7">
        <f t="shared" si="27"/>
        <v>0.73359920398817557</v>
      </c>
    </row>
    <row r="154" spans="1:21">
      <c r="A154" s="4">
        <v>41809</v>
      </c>
      <c r="B154" s="16">
        <v>1485</v>
      </c>
      <c r="C154" s="16">
        <v>1511</v>
      </c>
      <c r="D154" s="16">
        <v>1480</v>
      </c>
      <c r="E154" s="16">
        <v>1507</v>
      </c>
      <c r="F154" s="22">
        <f t="shared" si="26"/>
        <v>0.76120685053515336</v>
      </c>
      <c r="G154" s="6">
        <f t="shared" si="29"/>
        <v>16</v>
      </c>
      <c r="H154" s="11">
        <f t="shared" si="30"/>
        <v>1.0731052984574108E-2</v>
      </c>
      <c r="I154" s="6">
        <f t="shared" si="36"/>
        <v>13.534720892796789</v>
      </c>
      <c r="J154" s="6">
        <f t="shared" si="37"/>
        <v>-3.2299766579215703</v>
      </c>
      <c r="K154" s="6">
        <f t="shared" si="33"/>
        <v>4.1903463480464067</v>
      </c>
      <c r="L154" s="12">
        <f t="shared" si="34"/>
        <v>0.80733462991802274</v>
      </c>
      <c r="M154" s="8">
        <f t="shared" si="31"/>
        <v>1</v>
      </c>
      <c r="N154" s="8">
        <f t="shared" si="32"/>
        <v>2</v>
      </c>
      <c r="O154" s="8">
        <f t="shared" si="35"/>
        <v>1</v>
      </c>
      <c r="P154" s="6">
        <f t="shared" si="40"/>
        <v>1.1578688792199616</v>
      </c>
      <c r="Q154" s="6">
        <f t="shared" si="41"/>
        <v>-0.41471161582241334</v>
      </c>
      <c r="R154" s="6">
        <f t="shared" si="38"/>
        <v>2.7919856474813116</v>
      </c>
      <c r="S154" s="12">
        <f t="shared" si="39"/>
        <v>0.73628592168743734</v>
      </c>
      <c r="T154" s="12">
        <f t="shared" si="28"/>
        <v>0.74</v>
      </c>
      <c r="U154" s="7">
        <f t="shared" si="27"/>
        <v>0.76120685053515336</v>
      </c>
    </row>
    <row r="155" spans="1:21">
      <c r="A155" s="4">
        <v>41810</v>
      </c>
      <c r="B155" s="16">
        <v>1491</v>
      </c>
      <c r="C155" s="16">
        <v>1507</v>
      </c>
      <c r="D155" s="16">
        <v>1479</v>
      </c>
      <c r="E155" s="16">
        <v>1485</v>
      </c>
      <c r="F155" s="22">
        <f t="shared" si="26"/>
        <v>0.34023317019686128</v>
      </c>
      <c r="G155" s="6">
        <f t="shared" si="29"/>
        <v>-22</v>
      </c>
      <c r="H155" s="11">
        <f t="shared" si="30"/>
        <v>-1.4598540145985384E-2</v>
      </c>
      <c r="I155" s="6">
        <f t="shared" si="36"/>
        <v>9.0231472618645263</v>
      </c>
      <c r="J155" s="6">
        <f t="shared" si="37"/>
        <v>-9.4866511052810463</v>
      </c>
      <c r="K155" s="6">
        <f t="shared" si="33"/>
        <v>0.95114146833559676</v>
      </c>
      <c r="L155" s="12">
        <f t="shared" si="34"/>
        <v>0.48747950047259214</v>
      </c>
      <c r="M155" s="8">
        <f t="shared" si="31"/>
        <v>-1</v>
      </c>
      <c r="N155" s="8">
        <f t="shared" si="32"/>
        <v>-1</v>
      </c>
      <c r="O155" s="8">
        <f t="shared" si="35"/>
        <v>-3</v>
      </c>
      <c r="P155" s="6">
        <f t="shared" si="40"/>
        <v>0.57893443960998081</v>
      </c>
      <c r="Q155" s="6">
        <f t="shared" si="41"/>
        <v>-1.7073558079112066</v>
      </c>
      <c r="R155" s="6">
        <f t="shared" si="38"/>
        <v>0.33908247884092424</v>
      </c>
      <c r="S155" s="12">
        <f t="shared" si="39"/>
        <v>0.25322001011799167</v>
      </c>
      <c r="T155" s="12">
        <f t="shared" si="28"/>
        <v>0.28000000000000003</v>
      </c>
      <c r="U155" s="7">
        <f t="shared" si="27"/>
        <v>0.34023317019686128</v>
      </c>
    </row>
    <row r="156" spans="1:21">
      <c r="A156" s="4">
        <v>41813</v>
      </c>
      <c r="B156" s="16">
        <v>1486</v>
      </c>
      <c r="C156" s="16">
        <v>1524</v>
      </c>
      <c r="D156" s="16">
        <v>1486</v>
      </c>
      <c r="E156" s="16">
        <v>1519</v>
      </c>
      <c r="F156" s="22">
        <f t="shared" si="26"/>
        <v>0.73817154642384464</v>
      </c>
      <c r="G156" s="6">
        <f t="shared" si="29"/>
        <v>34</v>
      </c>
      <c r="H156" s="11">
        <f t="shared" si="30"/>
        <v>2.2895622895622969E-2</v>
      </c>
      <c r="I156" s="6">
        <f t="shared" si="36"/>
        <v>17.348764841243018</v>
      </c>
      <c r="J156" s="6">
        <f t="shared" si="37"/>
        <v>-6.3244340701873645</v>
      </c>
      <c r="K156" s="6">
        <f t="shared" si="33"/>
        <v>2.743133163965302</v>
      </c>
      <c r="L156" s="12">
        <f t="shared" si="34"/>
        <v>0.73284412918383968</v>
      </c>
      <c r="M156" s="8">
        <f t="shared" si="31"/>
        <v>1</v>
      </c>
      <c r="N156" s="8">
        <f t="shared" si="32"/>
        <v>1</v>
      </c>
      <c r="O156" s="8">
        <f t="shared" si="35"/>
        <v>2</v>
      </c>
      <c r="P156" s="6">
        <f t="shared" si="40"/>
        <v>1.2894672198049903</v>
      </c>
      <c r="Q156" s="6">
        <f t="shared" si="41"/>
        <v>-0.85367790395560328</v>
      </c>
      <c r="R156" s="6">
        <f t="shared" si="38"/>
        <v>1.510484474097447</v>
      </c>
      <c r="S156" s="12">
        <f t="shared" si="39"/>
        <v>0.60167051008769401</v>
      </c>
      <c r="T156" s="12">
        <f t="shared" si="28"/>
        <v>0.88</v>
      </c>
      <c r="U156" s="7">
        <f t="shared" si="27"/>
        <v>0.73817154642384464</v>
      </c>
    </row>
    <row r="157" spans="1:21">
      <c r="A157" s="4">
        <v>41814</v>
      </c>
      <c r="B157" s="16">
        <v>1520</v>
      </c>
      <c r="C157" s="16">
        <v>1520</v>
      </c>
      <c r="D157" s="16">
        <v>1497</v>
      </c>
      <c r="E157" s="16">
        <v>1508</v>
      </c>
      <c r="F157" s="22">
        <f t="shared" si="26"/>
        <v>0.44530356064946147</v>
      </c>
      <c r="G157" s="6">
        <f t="shared" si="29"/>
        <v>-11</v>
      </c>
      <c r="H157" s="11">
        <f t="shared" si="30"/>
        <v>-7.2416063199473024E-3</v>
      </c>
      <c r="I157" s="6">
        <f t="shared" si="36"/>
        <v>11.565843227495344</v>
      </c>
      <c r="J157" s="6">
        <f t="shared" si="37"/>
        <v>-7.8829560467915769</v>
      </c>
      <c r="K157" s="6">
        <f t="shared" si="33"/>
        <v>1.467196208991008</v>
      </c>
      <c r="L157" s="12">
        <f t="shared" si="34"/>
        <v>0.59468160807163239</v>
      </c>
      <c r="M157" s="8">
        <f t="shared" si="31"/>
        <v>-1</v>
      </c>
      <c r="N157" s="8">
        <f t="shared" si="32"/>
        <v>-1</v>
      </c>
      <c r="O157" s="8">
        <f t="shared" si="35"/>
        <v>-2</v>
      </c>
      <c r="P157" s="6">
        <f t="shared" si="40"/>
        <v>0.64473360990249517</v>
      </c>
      <c r="Q157" s="6">
        <f t="shared" si="41"/>
        <v>-1.4268389519778015</v>
      </c>
      <c r="R157" s="6">
        <f t="shared" si="38"/>
        <v>0.4518615145800462</v>
      </c>
      <c r="S157" s="12">
        <f t="shared" si="39"/>
        <v>0.31122907387675192</v>
      </c>
      <c r="T157" s="12">
        <f t="shared" si="28"/>
        <v>0.43</v>
      </c>
      <c r="U157" s="7">
        <f t="shared" si="27"/>
        <v>0.44530356064946147</v>
      </c>
    </row>
    <row r="158" spans="1:21">
      <c r="A158" s="4">
        <v>41815</v>
      </c>
      <c r="B158" s="1">
        <v>1513</v>
      </c>
      <c r="C158" s="1">
        <v>1522</v>
      </c>
      <c r="D158" s="1">
        <v>1497</v>
      </c>
      <c r="E158" s="2">
        <v>1514</v>
      </c>
      <c r="F158" s="22">
        <f t="shared" si="26"/>
        <v>0.62946934680237021</v>
      </c>
      <c r="G158" s="6">
        <f t="shared" si="29"/>
        <v>6</v>
      </c>
      <c r="H158" s="11">
        <f t="shared" si="30"/>
        <v>3.9787798408488229E-3</v>
      </c>
      <c r="I158" s="6">
        <f t="shared" si="36"/>
        <v>9.710562151663563</v>
      </c>
      <c r="J158" s="6">
        <f t="shared" si="37"/>
        <v>-5.2553040311943846</v>
      </c>
      <c r="K158" s="6">
        <f t="shared" si="33"/>
        <v>1.8477641053731046</v>
      </c>
      <c r="L158" s="12">
        <f t="shared" si="34"/>
        <v>0.64884731916059346</v>
      </c>
      <c r="M158" s="8">
        <f t="shared" si="31"/>
        <v>1</v>
      </c>
      <c r="N158" s="8">
        <f t="shared" si="32"/>
        <v>1</v>
      </c>
      <c r="O158" s="8">
        <f t="shared" si="35"/>
        <v>2</v>
      </c>
      <c r="P158" s="6">
        <f t="shared" si="40"/>
        <v>1.3223668049512476</v>
      </c>
      <c r="Q158" s="6">
        <f t="shared" si="41"/>
        <v>-0.71341947598890076</v>
      </c>
      <c r="R158" s="6">
        <f t="shared" si="38"/>
        <v>1.8535614031538168</v>
      </c>
      <c r="S158" s="12">
        <f t="shared" si="39"/>
        <v>0.6495607212465172</v>
      </c>
      <c r="T158" s="12">
        <f t="shared" si="28"/>
        <v>0.59</v>
      </c>
      <c r="U158" s="7">
        <f t="shared" si="27"/>
        <v>0.62946934680237021</v>
      </c>
    </row>
    <row r="159" spans="1:21">
      <c r="A159" s="4">
        <v>41816</v>
      </c>
      <c r="B159" s="1">
        <v>1522</v>
      </c>
      <c r="C159" s="1">
        <v>1544</v>
      </c>
      <c r="D159" s="1">
        <v>1522</v>
      </c>
      <c r="E159" s="2">
        <v>1526</v>
      </c>
      <c r="F159" s="22">
        <f t="shared" si="26"/>
        <v>0.73144560137801251</v>
      </c>
      <c r="G159" s="6">
        <f t="shared" si="29"/>
        <v>12</v>
      </c>
      <c r="H159" s="11">
        <f t="shared" si="30"/>
        <v>7.9260237780713894E-3</v>
      </c>
      <c r="I159" s="6">
        <f t="shared" si="36"/>
        <v>10.473708101109041</v>
      </c>
      <c r="J159" s="6">
        <f t="shared" si="37"/>
        <v>-3.5035360207962563</v>
      </c>
      <c r="K159" s="6">
        <f t="shared" si="33"/>
        <v>2.989467794519395</v>
      </c>
      <c r="L159" s="12">
        <f t="shared" si="34"/>
        <v>0.74933999934182483</v>
      </c>
      <c r="M159" s="8">
        <f t="shared" si="31"/>
        <v>1</v>
      </c>
      <c r="N159" s="8">
        <f t="shared" si="32"/>
        <v>2</v>
      </c>
      <c r="O159" s="8">
        <f t="shared" si="35"/>
        <v>1</v>
      </c>
      <c r="P159" s="6">
        <f t="shared" si="40"/>
        <v>1.1611834024756238</v>
      </c>
      <c r="Q159" s="6">
        <f t="shared" si="41"/>
        <v>-0.35670973799445038</v>
      </c>
      <c r="R159" s="6">
        <f t="shared" si="38"/>
        <v>3.2552612917275874</v>
      </c>
      <c r="S159" s="12">
        <f t="shared" si="39"/>
        <v>0.76499680479221255</v>
      </c>
      <c r="T159" s="12">
        <f t="shared" si="28"/>
        <v>0.68</v>
      </c>
      <c r="U159" s="7">
        <f t="shared" si="27"/>
        <v>0.73144560137801251</v>
      </c>
    </row>
    <row r="160" spans="1:21">
      <c r="A160" s="4">
        <v>41817</v>
      </c>
      <c r="B160" s="1">
        <v>1534</v>
      </c>
      <c r="C160" s="1">
        <v>1534</v>
      </c>
      <c r="D160" s="1">
        <v>1511</v>
      </c>
      <c r="E160" s="2">
        <v>1522</v>
      </c>
      <c r="F160" s="22">
        <f t="shared" si="26"/>
        <v>0.45751929202637931</v>
      </c>
      <c r="G160" s="6">
        <f t="shared" si="29"/>
        <v>-4</v>
      </c>
      <c r="H160" s="11">
        <f t="shared" si="30"/>
        <v>-2.6212319790301919E-3</v>
      </c>
      <c r="I160" s="6">
        <f t="shared" si="36"/>
        <v>6.9824720674060279</v>
      </c>
      <c r="J160" s="6">
        <f t="shared" si="37"/>
        <v>-3.6690240138641705</v>
      </c>
      <c r="K160" s="6">
        <f t="shared" si="33"/>
        <v>1.9030870446803576</v>
      </c>
      <c r="L160" s="12">
        <f t="shared" si="34"/>
        <v>0.65553909179801928</v>
      </c>
      <c r="M160" s="8">
        <f t="shared" si="31"/>
        <v>-1</v>
      </c>
      <c r="N160" s="8">
        <f t="shared" si="32"/>
        <v>-1</v>
      </c>
      <c r="O160" s="8">
        <f t="shared" si="35"/>
        <v>-3</v>
      </c>
      <c r="P160" s="6">
        <f t="shared" si="40"/>
        <v>0.5805917012378119</v>
      </c>
      <c r="Q160" s="6">
        <f t="shared" si="41"/>
        <v>-1.6783548689972252</v>
      </c>
      <c r="R160" s="6">
        <f t="shared" si="38"/>
        <v>0.34592904752300735</v>
      </c>
      <c r="S160" s="12">
        <f t="shared" si="39"/>
        <v>0.25701878428111857</v>
      </c>
      <c r="T160" s="12">
        <f t="shared" si="28"/>
        <v>0.46</v>
      </c>
      <c r="U160" s="7">
        <f t="shared" si="27"/>
        <v>0.45751929202637931</v>
      </c>
    </row>
    <row r="161" spans="1:21">
      <c r="A161" s="4">
        <v>41820</v>
      </c>
      <c r="B161" s="1">
        <v>1540</v>
      </c>
      <c r="C161" s="1">
        <v>1564</v>
      </c>
      <c r="D161" s="1">
        <v>1534</v>
      </c>
      <c r="E161" s="2">
        <v>1539</v>
      </c>
      <c r="F161" s="22">
        <f t="shared" si="26"/>
        <v>0.71811451948614824</v>
      </c>
      <c r="G161" s="6">
        <f t="shared" si="29"/>
        <v>17</v>
      </c>
      <c r="H161" s="11">
        <f t="shared" si="30"/>
        <v>1.1169513797634645E-2</v>
      </c>
      <c r="I161" s="6">
        <f t="shared" si="36"/>
        <v>10.321648044937353</v>
      </c>
      <c r="J161" s="6">
        <f t="shared" si="37"/>
        <v>-2.4460160092427805</v>
      </c>
      <c r="K161" s="6">
        <f t="shared" si="33"/>
        <v>4.2197794315061135</v>
      </c>
      <c r="L161" s="12">
        <f t="shared" si="34"/>
        <v>0.80842102369994961</v>
      </c>
      <c r="M161" s="8">
        <f t="shared" si="31"/>
        <v>1</v>
      </c>
      <c r="N161" s="8">
        <f t="shared" si="32"/>
        <v>1</v>
      </c>
      <c r="O161" s="8">
        <f t="shared" si="35"/>
        <v>2</v>
      </c>
      <c r="P161" s="6">
        <f t="shared" si="40"/>
        <v>1.2902958506189059</v>
      </c>
      <c r="Q161" s="6">
        <f t="shared" si="41"/>
        <v>-0.8391774344986126</v>
      </c>
      <c r="R161" s="6">
        <f t="shared" si="38"/>
        <v>1.5375721481236269</v>
      </c>
      <c r="S161" s="12">
        <f t="shared" si="39"/>
        <v>0.60592253475849489</v>
      </c>
      <c r="T161" s="12">
        <f t="shared" si="28"/>
        <v>0.74</v>
      </c>
      <c r="U161" s="7">
        <f t="shared" si="27"/>
        <v>0.71811451948614824</v>
      </c>
    </row>
    <row r="162" spans="1:21">
      <c r="A162" s="4">
        <v>41821</v>
      </c>
      <c r="B162" s="1">
        <v>1555</v>
      </c>
      <c r="C162" s="1">
        <v>1565</v>
      </c>
      <c r="D162" s="1">
        <v>1533</v>
      </c>
      <c r="E162" s="2">
        <v>1538</v>
      </c>
      <c r="F162" s="22">
        <f t="shared" si="26"/>
        <v>0.52347177905077436</v>
      </c>
      <c r="G162" s="6">
        <f t="shared" si="29"/>
        <v>-1</v>
      </c>
      <c r="H162" s="11">
        <f t="shared" si="30"/>
        <v>-6.4977257959719648E-4</v>
      </c>
      <c r="I162" s="6">
        <f t="shared" si="36"/>
        <v>6.8810986966249024</v>
      </c>
      <c r="J162" s="6">
        <f t="shared" si="37"/>
        <v>-1.9640106728285203</v>
      </c>
      <c r="K162" s="6">
        <f t="shared" si="33"/>
        <v>3.503595368305668</v>
      </c>
      <c r="L162" s="12">
        <f t="shared" si="34"/>
        <v>0.77795518508666162</v>
      </c>
      <c r="M162" s="8">
        <f t="shared" si="31"/>
        <v>-1</v>
      </c>
      <c r="N162" s="8">
        <f t="shared" si="32"/>
        <v>-1</v>
      </c>
      <c r="O162" s="8">
        <f t="shared" si="35"/>
        <v>-2</v>
      </c>
      <c r="P162" s="6">
        <f t="shared" si="40"/>
        <v>0.64514792530945297</v>
      </c>
      <c r="Q162" s="6">
        <f t="shared" si="41"/>
        <v>-1.4195887172493062</v>
      </c>
      <c r="R162" s="6">
        <f t="shared" si="38"/>
        <v>0.45446115305814522</v>
      </c>
      <c r="S162" s="12">
        <f t="shared" si="39"/>
        <v>0.31246015206566136</v>
      </c>
      <c r="T162" s="12">
        <f t="shared" si="28"/>
        <v>0.48</v>
      </c>
      <c r="U162" s="7">
        <f t="shared" si="27"/>
        <v>0.52347177905077436</v>
      </c>
    </row>
    <row r="163" spans="1:21">
      <c r="A163" s="4">
        <v>41822</v>
      </c>
      <c r="B163" s="1">
        <v>1545</v>
      </c>
      <c r="C163" s="1">
        <v>1560</v>
      </c>
      <c r="D163" s="1">
        <v>1533</v>
      </c>
      <c r="E163" s="2">
        <v>1536</v>
      </c>
      <c r="F163" s="22">
        <f t="shared" si="26"/>
        <v>0.45981417879022318</v>
      </c>
      <c r="G163" s="6">
        <f t="shared" si="29"/>
        <v>-2</v>
      </c>
      <c r="H163" s="11">
        <f t="shared" si="30"/>
        <v>-1.3003901170350884E-3</v>
      </c>
      <c r="I163" s="6">
        <f t="shared" si="36"/>
        <v>4.5873991310832682</v>
      </c>
      <c r="J163" s="6">
        <f t="shared" si="37"/>
        <v>-1.9760071152190133</v>
      </c>
      <c r="K163" s="6">
        <f t="shared" si="33"/>
        <v>2.3215499052364588</v>
      </c>
      <c r="L163" s="12">
        <f t="shared" si="34"/>
        <v>0.69893572924390224</v>
      </c>
      <c r="M163" s="8">
        <f t="shared" si="31"/>
        <v>-1</v>
      </c>
      <c r="N163" s="8">
        <f t="shared" si="32"/>
        <v>-2</v>
      </c>
      <c r="O163" s="8">
        <f t="shared" si="35"/>
        <v>-1</v>
      </c>
      <c r="P163" s="6">
        <f t="shared" si="40"/>
        <v>0.32257396265472649</v>
      </c>
      <c r="Q163" s="6">
        <f t="shared" si="41"/>
        <v>-1.2097943586246531</v>
      </c>
      <c r="R163" s="6">
        <f t="shared" si="38"/>
        <v>0.26663536687461709</v>
      </c>
      <c r="S163" s="12">
        <f t="shared" si="39"/>
        <v>0.21050680712676728</v>
      </c>
      <c r="T163" s="12">
        <f t="shared" si="28"/>
        <v>0.47</v>
      </c>
      <c r="U163" s="7">
        <f t="shared" si="27"/>
        <v>0.45981417879022318</v>
      </c>
    </row>
    <row r="164" spans="1:21">
      <c r="A164" s="4">
        <v>41823</v>
      </c>
      <c r="B164" s="1">
        <v>1557</v>
      </c>
      <c r="C164" s="1">
        <v>1557</v>
      </c>
      <c r="D164" s="1">
        <v>1518</v>
      </c>
      <c r="E164" s="2">
        <v>1524</v>
      </c>
      <c r="F164" s="22">
        <f t="shared" si="26"/>
        <v>0.29084003633101568</v>
      </c>
      <c r="G164" s="6">
        <f t="shared" si="29"/>
        <v>-12</v>
      </c>
      <c r="H164" s="11">
        <f t="shared" si="30"/>
        <v>-7.8125E-3</v>
      </c>
      <c r="I164" s="6">
        <f t="shared" si="36"/>
        <v>3.0582660873888456</v>
      </c>
      <c r="J164" s="6">
        <f t="shared" si="37"/>
        <v>-5.3173380768126757</v>
      </c>
      <c r="K164" s="6">
        <f t="shared" si="33"/>
        <v>0.57514982933378478</v>
      </c>
      <c r="L164" s="12">
        <f t="shared" si="34"/>
        <v>0.36513975916630514</v>
      </c>
      <c r="M164" s="8">
        <f t="shared" si="31"/>
        <v>-1</v>
      </c>
      <c r="N164" s="8">
        <f t="shared" si="32"/>
        <v>-3</v>
      </c>
      <c r="O164" s="8">
        <f t="shared" si="35"/>
        <v>-1</v>
      </c>
      <c r="P164" s="6">
        <f t="shared" si="40"/>
        <v>0.16128698132736324</v>
      </c>
      <c r="Q164" s="6">
        <f t="shared" si="41"/>
        <v>-1.1048971793123266</v>
      </c>
      <c r="R164" s="6">
        <f t="shared" si="38"/>
        <v>0.14597465207373064</v>
      </c>
      <c r="S164" s="12">
        <f t="shared" si="39"/>
        <v>0.12738034982674185</v>
      </c>
      <c r="T164" s="12">
        <f t="shared" si="28"/>
        <v>0.38</v>
      </c>
      <c r="U164" s="7">
        <f t="shared" si="27"/>
        <v>0.29084003633101568</v>
      </c>
    </row>
    <row r="165" spans="1:21">
      <c r="A165" s="4">
        <v>41824</v>
      </c>
      <c r="B165" s="1">
        <v>1550</v>
      </c>
      <c r="C165" s="1">
        <v>1550</v>
      </c>
      <c r="D165" s="1">
        <v>1508</v>
      </c>
      <c r="E165" s="2">
        <v>1510</v>
      </c>
      <c r="F165" s="22">
        <f t="shared" si="26"/>
        <v>0.21335832362390963</v>
      </c>
      <c r="G165" s="6">
        <f t="shared" si="29"/>
        <v>-14</v>
      </c>
      <c r="H165" s="11">
        <f t="shared" si="30"/>
        <v>-9.1863517060367661E-3</v>
      </c>
      <c r="I165" s="6">
        <f t="shared" si="36"/>
        <v>2.0388440582592304</v>
      </c>
      <c r="J165" s="6">
        <f t="shared" si="37"/>
        <v>-8.2115587178751159</v>
      </c>
      <c r="K165" s="6">
        <f t="shared" si="33"/>
        <v>0.24828953044213473</v>
      </c>
      <c r="L165" s="12">
        <f t="shared" si="34"/>
        <v>0.19890379946885595</v>
      </c>
      <c r="M165" s="8">
        <f t="shared" si="31"/>
        <v>-1</v>
      </c>
      <c r="N165" s="8">
        <f t="shared" si="32"/>
        <v>-4</v>
      </c>
      <c r="O165" s="8">
        <f t="shared" si="35"/>
        <v>-1</v>
      </c>
      <c r="P165" s="6">
        <f t="shared" si="40"/>
        <v>8.0643490663681622E-2</v>
      </c>
      <c r="Q165" s="6">
        <f t="shared" si="41"/>
        <v>-1.0524485896561633</v>
      </c>
      <c r="R165" s="6">
        <f t="shared" si="38"/>
        <v>7.662463654403108E-2</v>
      </c>
      <c r="S165" s="12">
        <f t="shared" si="39"/>
        <v>7.117117140287299E-2</v>
      </c>
      <c r="T165" s="12">
        <f t="shared" si="28"/>
        <v>0.37</v>
      </c>
      <c r="U165" s="7">
        <f t="shared" si="27"/>
        <v>0.21335832362390963</v>
      </c>
    </row>
    <row r="166" spans="1:21">
      <c r="A166" s="4">
        <v>41827</v>
      </c>
      <c r="B166" s="1">
        <v>1514</v>
      </c>
      <c r="C166" s="1">
        <v>1531</v>
      </c>
      <c r="D166" s="1">
        <v>1510</v>
      </c>
      <c r="E166" s="2">
        <v>1512</v>
      </c>
      <c r="F166" s="22">
        <f t="shared" ref="F166:F195" si="42">U166</f>
        <v>0.55616939087826733</v>
      </c>
      <c r="G166" s="6">
        <f t="shared" si="29"/>
        <v>2</v>
      </c>
      <c r="H166" s="11">
        <f t="shared" si="30"/>
        <v>1.3245033112583293E-3</v>
      </c>
      <c r="I166" s="6">
        <f t="shared" si="36"/>
        <v>2.0258960388394871</v>
      </c>
      <c r="J166" s="6">
        <f t="shared" si="37"/>
        <v>-5.4743724785834109</v>
      </c>
      <c r="K166" s="6">
        <f t="shared" si="33"/>
        <v>0.37006908951941153</v>
      </c>
      <c r="L166" s="12">
        <f t="shared" si="34"/>
        <v>0.27010980128689943</v>
      </c>
      <c r="M166" s="8">
        <f t="shared" si="31"/>
        <v>1</v>
      </c>
      <c r="N166" s="8">
        <f t="shared" si="32"/>
        <v>1</v>
      </c>
      <c r="O166" s="8">
        <f t="shared" si="35"/>
        <v>5</v>
      </c>
      <c r="P166" s="6">
        <f t="shared" si="40"/>
        <v>2.5403217453318407</v>
      </c>
      <c r="Q166" s="6">
        <f t="shared" si="41"/>
        <v>-0.52622429482808164</v>
      </c>
      <c r="R166" s="6">
        <f t="shared" si="38"/>
        <v>4.8274505192919079</v>
      </c>
      <c r="S166" s="12">
        <f t="shared" si="39"/>
        <v>0.82839837134790295</v>
      </c>
      <c r="T166" s="12">
        <f t="shared" si="28"/>
        <v>0.56999999999999995</v>
      </c>
      <c r="U166" s="7">
        <f t="shared" ref="U166:U195" si="43">AVERAGE(L166,S166,T166)</f>
        <v>0.55616939087826733</v>
      </c>
    </row>
    <row r="167" spans="1:21">
      <c r="A167" s="4">
        <v>41828</v>
      </c>
      <c r="B167" s="1">
        <v>1512</v>
      </c>
      <c r="C167" s="1">
        <v>1526</v>
      </c>
      <c r="D167" s="1">
        <v>1501</v>
      </c>
      <c r="E167" s="2">
        <v>1513</v>
      </c>
      <c r="F167" s="22">
        <f t="shared" si="42"/>
        <v>0.5854410508154394</v>
      </c>
      <c r="G167" s="6">
        <f t="shared" si="29"/>
        <v>1</v>
      </c>
      <c r="H167" s="11">
        <f t="shared" si="30"/>
        <v>6.6137566137558501E-4</v>
      </c>
      <c r="I167" s="6">
        <f t="shared" si="36"/>
        <v>1.683930692559658</v>
      </c>
      <c r="J167" s="6">
        <f t="shared" si="37"/>
        <v>-3.6495816523889406</v>
      </c>
      <c r="K167" s="6">
        <f t="shared" si="33"/>
        <v>0.46140375882736911</v>
      </c>
      <c r="L167" s="12">
        <f t="shared" si="34"/>
        <v>0.31572640759977222</v>
      </c>
      <c r="M167" s="8">
        <f t="shared" si="31"/>
        <v>1</v>
      </c>
      <c r="N167" s="8">
        <f t="shared" si="32"/>
        <v>2</v>
      </c>
      <c r="O167" s="8">
        <f t="shared" si="35"/>
        <v>1</v>
      </c>
      <c r="P167" s="6">
        <f t="shared" si="40"/>
        <v>1.7701608726659204</v>
      </c>
      <c r="Q167" s="6">
        <f t="shared" si="41"/>
        <v>-0.26311214741404082</v>
      </c>
      <c r="R167" s="6">
        <f t="shared" si="38"/>
        <v>6.727780872391059</v>
      </c>
      <c r="S167" s="12">
        <f t="shared" si="39"/>
        <v>0.87059674484654614</v>
      </c>
      <c r="T167" s="12">
        <f t="shared" ref="T167:T195" si="44">RANK(H167,H68:H167,1)/100</f>
        <v>0.56999999999999995</v>
      </c>
      <c r="U167" s="7">
        <f t="shared" si="43"/>
        <v>0.5854410508154394</v>
      </c>
    </row>
    <row r="168" spans="1:21">
      <c r="A168" s="4">
        <v>41829</v>
      </c>
      <c r="B168" s="1">
        <v>1503</v>
      </c>
      <c r="C168" s="1">
        <v>1506</v>
      </c>
      <c r="D168" s="1">
        <v>1492</v>
      </c>
      <c r="E168" s="2">
        <v>1504</v>
      </c>
      <c r="F168" s="22">
        <f t="shared" si="42"/>
        <v>0.32097862549510808</v>
      </c>
      <c r="G168" s="6">
        <f t="shared" si="29"/>
        <v>-9</v>
      </c>
      <c r="H168" s="11">
        <f t="shared" si="30"/>
        <v>-5.94844679444817E-3</v>
      </c>
      <c r="I168" s="6">
        <f t="shared" si="36"/>
        <v>1.1226204617064386</v>
      </c>
      <c r="J168" s="6">
        <f t="shared" si="37"/>
        <v>-5.4330544349259604</v>
      </c>
      <c r="K168" s="6">
        <f t="shared" si="33"/>
        <v>0.2066278693049276</v>
      </c>
      <c r="L168" s="12">
        <f t="shared" si="34"/>
        <v>0.17124407164899547</v>
      </c>
      <c r="M168" s="8">
        <f t="shared" si="31"/>
        <v>-1</v>
      </c>
      <c r="N168" s="8">
        <f t="shared" si="32"/>
        <v>-1</v>
      </c>
      <c r="O168" s="8">
        <f t="shared" si="35"/>
        <v>-3</v>
      </c>
      <c r="P168" s="6">
        <f t="shared" si="40"/>
        <v>0.88508043633296019</v>
      </c>
      <c r="Q168" s="6">
        <f t="shared" si="41"/>
        <v>-1.6315560737070205</v>
      </c>
      <c r="R168" s="6">
        <f t="shared" si="38"/>
        <v>0.54247625968624513</v>
      </c>
      <c r="S168" s="12">
        <f t="shared" si="39"/>
        <v>0.35169180483632867</v>
      </c>
      <c r="T168" s="12">
        <f t="shared" si="44"/>
        <v>0.44</v>
      </c>
      <c r="U168" s="7">
        <f t="shared" si="43"/>
        <v>0.32097862549510808</v>
      </c>
    </row>
    <row r="169" spans="1:21">
      <c r="A169" s="4">
        <v>41830</v>
      </c>
      <c r="B169" s="1">
        <v>1504</v>
      </c>
      <c r="C169" s="1">
        <v>1522</v>
      </c>
      <c r="D169" s="1">
        <v>1497</v>
      </c>
      <c r="E169" s="2">
        <v>1499</v>
      </c>
      <c r="F169" s="22">
        <f t="shared" si="42"/>
        <v>0.27521750763927527</v>
      </c>
      <c r="G169" s="6">
        <f t="shared" si="29"/>
        <v>-5</v>
      </c>
      <c r="H169" s="11">
        <f t="shared" si="30"/>
        <v>-3.3244680851063357E-3</v>
      </c>
      <c r="I169" s="6">
        <f t="shared" si="36"/>
        <v>0.74841364113762576</v>
      </c>
      <c r="J169" s="6">
        <f t="shared" si="37"/>
        <v>-5.2887029566173069</v>
      </c>
      <c r="K169" s="6">
        <f t="shared" si="33"/>
        <v>0.14151175577013625</v>
      </c>
      <c r="L169" s="12">
        <f t="shared" si="34"/>
        <v>0.1239687239792493</v>
      </c>
      <c r="M169" s="8">
        <f t="shared" si="31"/>
        <v>-1</v>
      </c>
      <c r="N169" s="8">
        <f t="shared" si="32"/>
        <v>-2</v>
      </c>
      <c r="O169" s="8">
        <f t="shared" si="35"/>
        <v>-1</v>
      </c>
      <c r="P169" s="6">
        <f t="shared" si="40"/>
        <v>0.44254021816648009</v>
      </c>
      <c r="Q169" s="6">
        <f t="shared" si="41"/>
        <v>-1.3157780368535104</v>
      </c>
      <c r="R169" s="6">
        <f t="shared" si="38"/>
        <v>0.33633348921429784</v>
      </c>
      <c r="S169" s="12">
        <f t="shared" si="39"/>
        <v>0.25168379893857651</v>
      </c>
      <c r="T169" s="12">
        <f t="shared" si="44"/>
        <v>0.45</v>
      </c>
      <c r="U169" s="7">
        <f t="shared" si="43"/>
        <v>0.27521750763927527</v>
      </c>
    </row>
    <row r="170" spans="1:21">
      <c r="A170" s="4">
        <v>41831</v>
      </c>
      <c r="B170" s="1">
        <v>1483</v>
      </c>
      <c r="C170" s="1">
        <v>1509</v>
      </c>
      <c r="D170" s="1">
        <v>1482</v>
      </c>
      <c r="E170" s="2">
        <v>1506</v>
      </c>
      <c r="F170" s="22">
        <f t="shared" si="42"/>
        <v>0.60631312018942873</v>
      </c>
      <c r="G170" s="6">
        <f t="shared" si="29"/>
        <v>7</v>
      </c>
      <c r="H170" s="11">
        <f t="shared" si="30"/>
        <v>4.6697798532355783E-3</v>
      </c>
      <c r="I170" s="6">
        <f t="shared" si="36"/>
        <v>2.8322757607584172</v>
      </c>
      <c r="J170" s="6">
        <f t="shared" si="37"/>
        <v>-3.5258019710782045</v>
      </c>
      <c r="K170" s="6">
        <f t="shared" si="33"/>
        <v>0.80329972698163077</v>
      </c>
      <c r="L170" s="12">
        <f t="shared" si="34"/>
        <v>0.44546101513928393</v>
      </c>
      <c r="M170" s="8">
        <f t="shared" si="31"/>
        <v>1</v>
      </c>
      <c r="N170" s="8">
        <f t="shared" si="32"/>
        <v>1</v>
      </c>
      <c r="O170" s="8">
        <f t="shared" si="35"/>
        <v>3</v>
      </c>
      <c r="P170" s="6">
        <f t="shared" si="40"/>
        <v>1.7212701090832401</v>
      </c>
      <c r="Q170" s="6">
        <f t="shared" si="41"/>
        <v>-0.65788901842675518</v>
      </c>
      <c r="R170" s="6">
        <f t="shared" si="38"/>
        <v>2.6163533071267921</v>
      </c>
      <c r="S170" s="12">
        <f t="shared" si="39"/>
        <v>0.72347834542900236</v>
      </c>
      <c r="T170" s="12">
        <f t="shared" si="44"/>
        <v>0.65</v>
      </c>
      <c r="U170" s="7">
        <f t="shared" si="43"/>
        <v>0.60631312018942873</v>
      </c>
    </row>
    <row r="171" spans="1:21">
      <c r="A171" s="4">
        <v>41834</v>
      </c>
      <c r="B171" s="1">
        <v>1505</v>
      </c>
      <c r="C171" s="1">
        <v>1509</v>
      </c>
      <c r="D171" s="1">
        <v>1499</v>
      </c>
      <c r="E171" s="2">
        <v>1504</v>
      </c>
      <c r="F171" s="22">
        <f t="shared" si="42"/>
        <v>0.41932670387521825</v>
      </c>
      <c r="G171" s="6">
        <f t="shared" si="29"/>
        <v>-2</v>
      </c>
      <c r="H171" s="11">
        <f t="shared" si="30"/>
        <v>-1.3280212483399723E-3</v>
      </c>
      <c r="I171" s="6">
        <f t="shared" si="36"/>
        <v>1.8881838405056115</v>
      </c>
      <c r="J171" s="6">
        <f t="shared" si="37"/>
        <v>-3.0172013140521359</v>
      </c>
      <c r="K171" s="6">
        <f t="shared" si="33"/>
        <v>0.62580638279311862</v>
      </c>
      <c r="L171" s="12">
        <f t="shared" si="34"/>
        <v>0.38492060888455226</v>
      </c>
      <c r="M171" s="8">
        <f t="shared" si="31"/>
        <v>-1</v>
      </c>
      <c r="N171" s="8">
        <f t="shared" si="32"/>
        <v>-1</v>
      </c>
      <c r="O171" s="8">
        <f t="shared" si="35"/>
        <v>-2</v>
      </c>
      <c r="P171" s="6">
        <f t="shared" si="40"/>
        <v>0.86063505454162004</v>
      </c>
      <c r="Q171" s="6">
        <f t="shared" si="41"/>
        <v>-1.3289445092133776</v>
      </c>
      <c r="R171" s="6">
        <f t="shared" si="38"/>
        <v>0.64760796901222228</v>
      </c>
      <c r="S171" s="12">
        <f t="shared" si="39"/>
        <v>0.39305950274110268</v>
      </c>
      <c r="T171" s="12">
        <f t="shared" si="44"/>
        <v>0.48</v>
      </c>
      <c r="U171" s="7">
        <f t="shared" si="43"/>
        <v>0.41932670387521825</v>
      </c>
    </row>
    <row r="172" spans="1:21">
      <c r="A172" s="4">
        <v>41835</v>
      </c>
      <c r="B172" s="1">
        <v>1507</v>
      </c>
      <c r="C172" s="1">
        <v>1524</v>
      </c>
      <c r="D172" s="1">
        <v>1503</v>
      </c>
      <c r="E172" s="2">
        <v>1509</v>
      </c>
      <c r="F172" s="22">
        <f t="shared" si="42"/>
        <v>0.63178807845776153</v>
      </c>
      <c r="G172" s="6">
        <f t="shared" si="29"/>
        <v>5</v>
      </c>
      <c r="H172" s="11">
        <f t="shared" si="30"/>
        <v>3.3244680851063357E-3</v>
      </c>
      <c r="I172" s="6">
        <f t="shared" si="36"/>
        <v>2.9254558936704078</v>
      </c>
      <c r="J172" s="6">
        <f t="shared" si="37"/>
        <v>-2.0114675427014239</v>
      </c>
      <c r="K172" s="6">
        <f t="shared" si="33"/>
        <v>1.4543888139211469</v>
      </c>
      <c r="L172" s="12">
        <f t="shared" si="34"/>
        <v>0.5925665915978513</v>
      </c>
      <c r="M172" s="8">
        <f t="shared" si="31"/>
        <v>1</v>
      </c>
      <c r="N172" s="8">
        <f t="shared" si="32"/>
        <v>1</v>
      </c>
      <c r="O172" s="8">
        <f t="shared" si="35"/>
        <v>2</v>
      </c>
      <c r="P172" s="6">
        <f t="shared" si="40"/>
        <v>1.43031752727081</v>
      </c>
      <c r="Q172" s="6">
        <f t="shared" si="41"/>
        <v>-0.66447225460668879</v>
      </c>
      <c r="R172" s="6">
        <f t="shared" si="38"/>
        <v>2.1525617019441037</v>
      </c>
      <c r="S172" s="12">
        <f t="shared" si="39"/>
        <v>0.68279764377543328</v>
      </c>
      <c r="T172" s="12">
        <f t="shared" si="44"/>
        <v>0.62</v>
      </c>
      <c r="U172" s="7">
        <f t="shared" si="43"/>
        <v>0.63178807845776153</v>
      </c>
    </row>
    <row r="173" spans="1:21">
      <c r="A173" s="4">
        <v>41836</v>
      </c>
      <c r="B173" s="1">
        <v>1495</v>
      </c>
      <c r="C173" s="1">
        <v>1508</v>
      </c>
      <c r="D173" s="1">
        <v>1491</v>
      </c>
      <c r="E173" s="2">
        <v>1503</v>
      </c>
      <c r="F173" s="22">
        <f t="shared" si="42"/>
        <v>0.37929665562555531</v>
      </c>
      <c r="G173" s="6">
        <f t="shared" si="29"/>
        <v>-6</v>
      </c>
      <c r="H173" s="11">
        <f t="shared" si="30"/>
        <v>-3.9761431411531323E-3</v>
      </c>
      <c r="I173" s="6">
        <f t="shared" si="36"/>
        <v>1.9503039291136053</v>
      </c>
      <c r="J173" s="6">
        <f t="shared" si="37"/>
        <v>-3.3409783618009494</v>
      </c>
      <c r="K173" s="6">
        <f t="shared" si="33"/>
        <v>0.58375233776201318</v>
      </c>
      <c r="L173" s="12">
        <f t="shared" si="34"/>
        <v>0.36858814591358935</v>
      </c>
      <c r="M173" s="8">
        <f t="shared" si="31"/>
        <v>-1</v>
      </c>
      <c r="N173" s="8">
        <f t="shared" si="32"/>
        <v>-1</v>
      </c>
      <c r="O173" s="8">
        <f t="shared" si="35"/>
        <v>-2</v>
      </c>
      <c r="P173" s="6">
        <f t="shared" si="40"/>
        <v>0.71515876363540498</v>
      </c>
      <c r="Q173" s="6">
        <f t="shared" si="41"/>
        <v>-1.3322361273033443</v>
      </c>
      <c r="R173" s="6">
        <f t="shared" si="38"/>
        <v>0.53681081677540077</v>
      </c>
      <c r="S173" s="12">
        <f t="shared" si="39"/>
        <v>0.34930182096307671</v>
      </c>
      <c r="T173" s="12">
        <f t="shared" si="44"/>
        <v>0.42</v>
      </c>
      <c r="U173" s="7">
        <f t="shared" si="43"/>
        <v>0.37929665562555531</v>
      </c>
    </row>
    <row r="174" spans="1:21">
      <c r="A174" s="4">
        <v>41837</v>
      </c>
      <c r="B174" s="1">
        <v>1508</v>
      </c>
      <c r="C174" s="1">
        <v>1518</v>
      </c>
      <c r="D174" s="1">
        <v>1502</v>
      </c>
      <c r="E174" s="2">
        <v>1505</v>
      </c>
      <c r="F174" s="22">
        <f t="shared" si="42"/>
        <v>0.57326406976501643</v>
      </c>
      <c r="G174" s="6">
        <f t="shared" si="29"/>
        <v>2</v>
      </c>
      <c r="H174" s="11">
        <f t="shared" si="30"/>
        <v>1.3306719893546592E-3</v>
      </c>
      <c r="I174" s="6">
        <f t="shared" si="36"/>
        <v>1.9668692860757371</v>
      </c>
      <c r="J174" s="6">
        <f t="shared" si="37"/>
        <v>-2.2273189078672995</v>
      </c>
      <c r="K174" s="6">
        <f t="shared" si="33"/>
        <v>0.88306585964335571</v>
      </c>
      <c r="L174" s="12">
        <f t="shared" si="34"/>
        <v>0.46895112835331443</v>
      </c>
      <c r="M174" s="8">
        <f t="shared" si="31"/>
        <v>1</v>
      </c>
      <c r="N174" s="8">
        <f t="shared" si="32"/>
        <v>1</v>
      </c>
      <c r="O174" s="8">
        <f t="shared" si="35"/>
        <v>2</v>
      </c>
      <c r="P174" s="6">
        <f t="shared" si="40"/>
        <v>1.3575793818177024</v>
      </c>
      <c r="Q174" s="6">
        <f t="shared" si="41"/>
        <v>-0.66611806365167214</v>
      </c>
      <c r="R174" s="6">
        <f t="shared" si="38"/>
        <v>2.0380461901534783</v>
      </c>
      <c r="S174" s="12">
        <f t="shared" si="39"/>
        <v>0.67084108094173467</v>
      </c>
      <c r="T174" s="12">
        <f t="shared" si="44"/>
        <v>0.57999999999999996</v>
      </c>
      <c r="U174" s="7">
        <f t="shared" si="43"/>
        <v>0.57326406976501643</v>
      </c>
    </row>
    <row r="175" spans="1:21">
      <c r="A175" s="4">
        <v>41838</v>
      </c>
      <c r="B175" s="1">
        <v>1485</v>
      </c>
      <c r="C175" s="1">
        <v>1504</v>
      </c>
      <c r="D175" s="1">
        <v>1481</v>
      </c>
      <c r="E175" s="2">
        <v>1493</v>
      </c>
      <c r="F175" s="22">
        <f t="shared" si="42"/>
        <v>0.29011208209939537</v>
      </c>
      <c r="G175" s="6">
        <f t="shared" si="29"/>
        <v>-12</v>
      </c>
      <c r="H175" s="11">
        <f t="shared" si="30"/>
        <v>-7.9734219269103068E-3</v>
      </c>
      <c r="I175" s="6">
        <f t="shared" si="36"/>
        <v>1.311246190717158</v>
      </c>
      <c r="J175" s="6">
        <f t="shared" si="37"/>
        <v>-5.4848792719115336</v>
      </c>
      <c r="K175" s="6">
        <f t="shared" si="33"/>
        <v>0.23906564314590209</v>
      </c>
      <c r="L175" s="12">
        <f t="shared" si="34"/>
        <v>0.19294025661056258</v>
      </c>
      <c r="M175" s="8">
        <f t="shared" si="31"/>
        <v>-1</v>
      </c>
      <c r="N175" s="8">
        <f t="shared" si="32"/>
        <v>-1</v>
      </c>
      <c r="O175" s="8">
        <f t="shared" si="35"/>
        <v>-2</v>
      </c>
      <c r="P175" s="6">
        <f t="shared" si="40"/>
        <v>0.67878969090885122</v>
      </c>
      <c r="Q175" s="6">
        <f t="shared" si="41"/>
        <v>-1.3330590318258362</v>
      </c>
      <c r="R175" s="6">
        <f t="shared" si="38"/>
        <v>0.50919702331496963</v>
      </c>
      <c r="S175" s="12">
        <f t="shared" si="39"/>
        <v>0.33739598968762352</v>
      </c>
      <c r="T175" s="12">
        <f t="shared" si="44"/>
        <v>0.34</v>
      </c>
      <c r="U175" s="7">
        <f t="shared" si="43"/>
        <v>0.29011208209939537</v>
      </c>
    </row>
    <row r="176" spans="1:21">
      <c r="A176" s="4">
        <v>41842</v>
      </c>
      <c r="B176" s="1">
        <v>1507</v>
      </c>
      <c r="C176" s="1">
        <v>1511</v>
      </c>
      <c r="D176" s="1">
        <v>1496</v>
      </c>
      <c r="E176" s="2">
        <v>1505</v>
      </c>
      <c r="F176" s="22">
        <f t="shared" si="42"/>
        <v>0.65302785880424286</v>
      </c>
      <c r="G176" s="6">
        <f t="shared" si="29"/>
        <v>12</v>
      </c>
      <c r="H176" s="11">
        <f t="shared" si="30"/>
        <v>8.0375083724044671E-3</v>
      </c>
      <c r="I176" s="6">
        <f t="shared" si="36"/>
        <v>4.8741641271447724</v>
      </c>
      <c r="J176" s="6">
        <f t="shared" si="37"/>
        <v>-3.6565861812743559</v>
      </c>
      <c r="K176" s="6">
        <f t="shared" si="33"/>
        <v>1.3329821548048619</v>
      </c>
      <c r="L176" s="12">
        <f t="shared" si="34"/>
        <v>0.5713640595405054</v>
      </c>
      <c r="M176" s="8">
        <f t="shared" si="31"/>
        <v>1</v>
      </c>
      <c r="N176" s="8">
        <f t="shared" si="32"/>
        <v>1</v>
      </c>
      <c r="O176" s="8">
        <f t="shared" si="35"/>
        <v>2</v>
      </c>
      <c r="P176" s="6">
        <f t="shared" si="40"/>
        <v>1.3393948454544256</v>
      </c>
      <c r="Q176" s="6">
        <f t="shared" si="41"/>
        <v>-0.66652951591291809</v>
      </c>
      <c r="R176" s="6">
        <f t="shared" si="38"/>
        <v>2.0095056760088283</v>
      </c>
      <c r="S176" s="12">
        <f t="shared" si="39"/>
        <v>0.6677195168722232</v>
      </c>
      <c r="T176" s="12">
        <f t="shared" si="44"/>
        <v>0.72</v>
      </c>
      <c r="U176" s="7">
        <f t="shared" si="43"/>
        <v>0.65302785880424286</v>
      </c>
    </row>
    <row r="177" spans="1:21">
      <c r="A177" s="4">
        <v>41843</v>
      </c>
      <c r="B177" s="1">
        <v>1507</v>
      </c>
      <c r="C177" s="1">
        <v>1522</v>
      </c>
      <c r="D177" s="1">
        <v>1502</v>
      </c>
      <c r="E177" s="2">
        <v>1511</v>
      </c>
      <c r="F177" s="22">
        <f t="shared" si="42"/>
        <v>0.70371510493090772</v>
      </c>
      <c r="G177" s="6">
        <f t="shared" si="29"/>
        <v>6</v>
      </c>
      <c r="H177" s="11">
        <f t="shared" si="30"/>
        <v>3.9867109634550424E-3</v>
      </c>
      <c r="I177" s="6">
        <f t="shared" si="36"/>
        <v>5.2494427514298483</v>
      </c>
      <c r="J177" s="6">
        <f t="shared" si="37"/>
        <v>-2.4377241208495706</v>
      </c>
      <c r="K177" s="6">
        <f t="shared" si="33"/>
        <v>2.1534195385490817</v>
      </c>
      <c r="L177" s="12">
        <f t="shared" si="34"/>
        <v>0.68288393352820109</v>
      </c>
      <c r="M177" s="8">
        <f t="shared" si="31"/>
        <v>1</v>
      </c>
      <c r="N177" s="8">
        <f t="shared" si="32"/>
        <v>2</v>
      </c>
      <c r="O177" s="8">
        <f t="shared" si="35"/>
        <v>1</v>
      </c>
      <c r="P177" s="6">
        <f t="shared" si="40"/>
        <v>1.1696974227272128</v>
      </c>
      <c r="Q177" s="6">
        <f t="shared" si="41"/>
        <v>-0.33326475795645905</v>
      </c>
      <c r="R177" s="6">
        <f t="shared" si="38"/>
        <v>3.5098143287026868</v>
      </c>
      <c r="S177" s="12">
        <f t="shared" si="39"/>
        <v>0.77826138126452216</v>
      </c>
      <c r="T177" s="12">
        <f t="shared" si="44"/>
        <v>0.65</v>
      </c>
      <c r="U177" s="7">
        <f t="shared" si="43"/>
        <v>0.70371510493090772</v>
      </c>
    </row>
    <row r="178" spans="1:21">
      <c r="A178" s="4">
        <v>41844</v>
      </c>
      <c r="B178" s="1">
        <v>1510</v>
      </c>
      <c r="C178" s="1">
        <v>1517</v>
      </c>
      <c r="D178" s="1">
        <v>1505</v>
      </c>
      <c r="E178" s="2">
        <v>1511</v>
      </c>
      <c r="F178" s="22">
        <f t="shared" si="42"/>
        <v>0.51226686367648666</v>
      </c>
      <c r="G178" s="6">
        <f t="shared" si="29"/>
        <v>0</v>
      </c>
      <c r="H178" s="11">
        <f t="shared" si="30"/>
        <v>0</v>
      </c>
      <c r="I178" s="6">
        <f t="shared" si="36"/>
        <v>3.4996285009532322</v>
      </c>
      <c r="J178" s="6">
        <f t="shared" si="37"/>
        <v>-1.6251494138997138</v>
      </c>
      <c r="K178" s="6">
        <f t="shared" si="33"/>
        <v>2.1534195385490817</v>
      </c>
      <c r="L178" s="12">
        <f t="shared" si="34"/>
        <v>0.68288393352820109</v>
      </c>
      <c r="M178" s="8">
        <f t="shared" si="31"/>
        <v>0</v>
      </c>
      <c r="N178" s="8">
        <f t="shared" si="32"/>
        <v>0</v>
      </c>
      <c r="O178" s="8">
        <f t="shared" si="35"/>
        <v>-2</v>
      </c>
      <c r="P178" s="6">
        <f t="shared" si="40"/>
        <v>0.58484871136360639</v>
      </c>
      <c r="Q178" s="6">
        <f t="shared" si="41"/>
        <v>-1.1666323789782296</v>
      </c>
      <c r="R178" s="6">
        <f t="shared" si="38"/>
        <v>0.50131362878495955</v>
      </c>
      <c r="S178" s="12">
        <f t="shared" si="39"/>
        <v>0.33391665750125898</v>
      </c>
      <c r="T178" s="12">
        <f t="shared" si="44"/>
        <v>0.52</v>
      </c>
      <c r="U178" s="7">
        <f t="shared" si="43"/>
        <v>0.51226686367648666</v>
      </c>
    </row>
    <row r="179" spans="1:21">
      <c r="A179" s="4">
        <v>41845</v>
      </c>
      <c r="B179" s="1">
        <v>1520</v>
      </c>
      <c r="C179" s="1">
        <v>1522</v>
      </c>
      <c r="D179" s="1">
        <v>1502</v>
      </c>
      <c r="E179" s="2">
        <v>1514</v>
      </c>
      <c r="F179" s="22">
        <f t="shared" si="42"/>
        <v>0.64022820222721266</v>
      </c>
      <c r="G179" s="6">
        <f t="shared" si="29"/>
        <v>3</v>
      </c>
      <c r="H179" s="11">
        <f t="shared" si="30"/>
        <v>1.9854401058900795E-3</v>
      </c>
      <c r="I179" s="6">
        <f t="shared" si="36"/>
        <v>3.3330856673021549</v>
      </c>
      <c r="J179" s="6">
        <f t="shared" si="37"/>
        <v>-1.0834329425998093</v>
      </c>
      <c r="K179" s="6">
        <f t="shared" si="33"/>
        <v>3.0764115952613289</v>
      </c>
      <c r="L179" s="12">
        <f t="shared" si="34"/>
        <v>0.75468620461131519</v>
      </c>
      <c r="M179" s="8">
        <f t="shared" si="31"/>
        <v>1</v>
      </c>
      <c r="N179" s="8">
        <f t="shared" si="32"/>
        <v>1</v>
      </c>
      <c r="O179" s="8">
        <f t="shared" si="35"/>
        <v>1</v>
      </c>
      <c r="P179" s="6">
        <f t="shared" si="40"/>
        <v>0.79242435568180314</v>
      </c>
      <c r="Q179" s="6">
        <f t="shared" si="41"/>
        <v>-0.58331618948911479</v>
      </c>
      <c r="R179" s="6">
        <f t="shared" si="38"/>
        <v>1.3584816776229567</v>
      </c>
      <c r="S179" s="12">
        <f t="shared" si="39"/>
        <v>0.5759984020703226</v>
      </c>
      <c r="T179" s="12">
        <f t="shared" si="44"/>
        <v>0.59</v>
      </c>
      <c r="U179" s="7">
        <f t="shared" si="43"/>
        <v>0.64022820222721266</v>
      </c>
    </row>
    <row r="180" spans="1:21">
      <c r="A180" s="4">
        <v>41848</v>
      </c>
      <c r="B180" s="1">
        <v>1529</v>
      </c>
      <c r="C180" s="1">
        <v>1553</v>
      </c>
      <c r="D180" s="1">
        <v>1517</v>
      </c>
      <c r="E180" s="2">
        <v>1553</v>
      </c>
      <c r="F180" s="22">
        <f t="shared" si="42"/>
        <v>0.87972304308779581</v>
      </c>
      <c r="G180" s="6">
        <f t="shared" si="29"/>
        <v>39</v>
      </c>
      <c r="H180" s="11">
        <f t="shared" si="30"/>
        <v>2.5759577278731793E-2</v>
      </c>
      <c r="I180" s="6">
        <f t="shared" si="36"/>
        <v>15.222057111534768</v>
      </c>
      <c r="J180" s="6">
        <f t="shared" si="37"/>
        <v>-0.72228862839987285</v>
      </c>
      <c r="K180" s="6">
        <f t="shared" si="33"/>
        <v>21.074756701150147</v>
      </c>
      <c r="L180" s="12">
        <f t="shared" si="34"/>
        <v>0.95469938747058092</v>
      </c>
      <c r="M180" s="8">
        <f t="shared" si="31"/>
        <v>1</v>
      </c>
      <c r="N180" s="8">
        <f t="shared" si="32"/>
        <v>2</v>
      </c>
      <c r="O180" s="8">
        <f t="shared" si="35"/>
        <v>1</v>
      </c>
      <c r="P180" s="6">
        <f t="shared" si="40"/>
        <v>0.89621217784090157</v>
      </c>
      <c r="Q180" s="6">
        <f t="shared" si="41"/>
        <v>-0.29165809474455739</v>
      </c>
      <c r="R180" s="6">
        <f t="shared" si="38"/>
        <v>3.0728177752989509</v>
      </c>
      <c r="S180" s="12">
        <f t="shared" si="39"/>
        <v>0.75446974179280624</v>
      </c>
      <c r="T180" s="12">
        <f t="shared" si="44"/>
        <v>0.93</v>
      </c>
      <c r="U180" s="7">
        <f t="shared" si="43"/>
        <v>0.87972304308779581</v>
      </c>
    </row>
    <row r="181" spans="1:21">
      <c r="A181" s="4">
        <v>41849</v>
      </c>
      <c r="B181" s="1">
        <v>1556</v>
      </c>
      <c r="C181" s="1">
        <v>1556</v>
      </c>
      <c r="D181" s="1">
        <v>1531</v>
      </c>
      <c r="E181" s="2">
        <v>1536</v>
      </c>
      <c r="F181" s="22">
        <f t="shared" si="42"/>
        <v>0.36557497617799717</v>
      </c>
      <c r="G181" s="6">
        <f t="shared" si="29"/>
        <v>-17</v>
      </c>
      <c r="H181" s="11">
        <f t="shared" si="30"/>
        <v>-1.0946555054732743E-2</v>
      </c>
      <c r="I181" s="6">
        <f t="shared" si="36"/>
        <v>10.148038074356512</v>
      </c>
      <c r="J181" s="6">
        <f t="shared" si="37"/>
        <v>-6.1481924189332489</v>
      </c>
      <c r="K181" s="6">
        <f t="shared" si="33"/>
        <v>1.6505726208415028</v>
      </c>
      <c r="L181" s="12">
        <f t="shared" si="34"/>
        <v>0.62272303269980944</v>
      </c>
      <c r="M181" s="8">
        <f t="shared" si="31"/>
        <v>-1</v>
      </c>
      <c r="N181" s="8">
        <f t="shared" si="32"/>
        <v>-1</v>
      </c>
      <c r="O181" s="8">
        <f t="shared" si="35"/>
        <v>-3</v>
      </c>
      <c r="P181" s="6">
        <f t="shared" si="40"/>
        <v>0.44810608892045078</v>
      </c>
      <c r="Q181" s="6">
        <f t="shared" si="41"/>
        <v>-1.6458290473722788</v>
      </c>
      <c r="R181" s="6">
        <f t="shared" si="38"/>
        <v>0.27226769975648102</v>
      </c>
      <c r="S181" s="12">
        <f t="shared" si="39"/>
        <v>0.21400189583418217</v>
      </c>
      <c r="T181" s="12">
        <f t="shared" si="44"/>
        <v>0.26</v>
      </c>
      <c r="U181" s="7">
        <f t="shared" si="43"/>
        <v>0.36557497617799717</v>
      </c>
    </row>
    <row r="182" spans="1:21">
      <c r="A182" s="4">
        <v>41850</v>
      </c>
      <c r="B182" s="1">
        <v>1535</v>
      </c>
      <c r="C182" s="1">
        <v>1535</v>
      </c>
      <c r="D182" s="1">
        <v>1511</v>
      </c>
      <c r="E182" s="2">
        <v>1527</v>
      </c>
      <c r="F182" s="22">
        <f t="shared" si="42"/>
        <v>0.34426952826318136</v>
      </c>
      <c r="G182" s="6">
        <f t="shared" si="29"/>
        <v>-9</v>
      </c>
      <c r="H182" s="11">
        <f t="shared" si="30"/>
        <v>-5.859375E-3</v>
      </c>
      <c r="I182" s="6">
        <f t="shared" si="36"/>
        <v>6.7653587162376745</v>
      </c>
      <c r="J182" s="6">
        <f t="shared" si="37"/>
        <v>-7.0987949459554995</v>
      </c>
      <c r="K182" s="6">
        <f t="shared" si="33"/>
        <v>0.95302917857800662</v>
      </c>
      <c r="L182" s="12">
        <f t="shared" si="34"/>
        <v>0.48797487975673959</v>
      </c>
      <c r="M182" s="8">
        <f t="shared" si="31"/>
        <v>-1</v>
      </c>
      <c r="N182" s="8">
        <f t="shared" si="32"/>
        <v>-2</v>
      </c>
      <c r="O182" s="8">
        <f t="shared" si="35"/>
        <v>-1</v>
      </c>
      <c r="P182" s="6">
        <f t="shared" si="40"/>
        <v>0.22405304446022539</v>
      </c>
      <c r="Q182" s="6">
        <f t="shared" si="41"/>
        <v>-1.3229145236861393</v>
      </c>
      <c r="R182" s="6">
        <f t="shared" si="38"/>
        <v>0.16936320559542201</v>
      </c>
      <c r="S182" s="12">
        <f t="shared" si="39"/>
        <v>0.14483370503280435</v>
      </c>
      <c r="T182" s="12">
        <f t="shared" si="44"/>
        <v>0.4</v>
      </c>
      <c r="U182" s="7">
        <f t="shared" si="43"/>
        <v>0.34426952826318136</v>
      </c>
    </row>
    <row r="183" spans="1:21">
      <c r="A183" s="4">
        <v>41851</v>
      </c>
      <c r="B183" s="1">
        <v>1541</v>
      </c>
      <c r="C183" s="1">
        <v>1561</v>
      </c>
      <c r="D183" s="1">
        <v>1540</v>
      </c>
      <c r="E183" s="2">
        <v>1552</v>
      </c>
      <c r="F183" s="22">
        <f t="shared" si="42"/>
        <v>0.7599320991382591</v>
      </c>
      <c r="G183" s="6">
        <f t="shared" si="29"/>
        <v>25</v>
      </c>
      <c r="H183" s="11">
        <f t="shared" si="30"/>
        <v>1.6371971185330736E-2</v>
      </c>
      <c r="I183" s="6">
        <f t="shared" si="36"/>
        <v>12.843572477491783</v>
      </c>
      <c r="J183" s="6">
        <f t="shared" si="37"/>
        <v>-4.7325299639703333</v>
      </c>
      <c r="K183" s="6">
        <f t="shared" si="33"/>
        <v>2.7138914228271953</v>
      </c>
      <c r="L183" s="12">
        <f t="shared" si="34"/>
        <v>0.73074064743692713</v>
      </c>
      <c r="M183" s="8">
        <f t="shared" si="31"/>
        <v>1</v>
      </c>
      <c r="N183" s="8">
        <f t="shared" si="32"/>
        <v>1</v>
      </c>
      <c r="O183" s="8">
        <f t="shared" si="35"/>
        <v>3</v>
      </c>
      <c r="P183" s="6">
        <f t="shared" si="40"/>
        <v>1.6120265222301127</v>
      </c>
      <c r="Q183" s="6">
        <f t="shared" si="41"/>
        <v>-0.66145726184306963</v>
      </c>
      <c r="R183" s="6">
        <f t="shared" si="38"/>
        <v>2.4370834144875788</v>
      </c>
      <c r="S183" s="12">
        <f t="shared" si="39"/>
        <v>0.7090556499778502</v>
      </c>
      <c r="T183" s="12">
        <f t="shared" si="44"/>
        <v>0.84</v>
      </c>
      <c r="U183" s="7">
        <f t="shared" si="43"/>
        <v>0.7599320991382591</v>
      </c>
    </row>
    <row r="184" spans="1:21">
      <c r="A184" s="4">
        <v>41852</v>
      </c>
      <c r="B184" s="1">
        <v>1544</v>
      </c>
      <c r="C184" s="1">
        <v>1558</v>
      </c>
      <c r="D184" s="1">
        <v>1531</v>
      </c>
      <c r="E184" s="2">
        <v>1549</v>
      </c>
      <c r="F184" s="22">
        <f t="shared" si="42"/>
        <v>0.49683225350282695</v>
      </c>
      <c r="G184" s="6">
        <f t="shared" si="29"/>
        <v>-3</v>
      </c>
      <c r="H184" s="11">
        <f t="shared" si="30"/>
        <v>-1.9329896907216426E-3</v>
      </c>
      <c r="I184" s="6">
        <f t="shared" si="36"/>
        <v>8.5623816516611893</v>
      </c>
      <c r="J184" s="6">
        <f t="shared" si="37"/>
        <v>-4.1550199759802222</v>
      </c>
      <c r="K184" s="6">
        <f t="shared" si="33"/>
        <v>2.0607317657097939</v>
      </c>
      <c r="L184" s="12">
        <f t="shared" si="34"/>
        <v>0.67328074573431407</v>
      </c>
      <c r="M184" s="8">
        <f t="shared" si="31"/>
        <v>-1</v>
      </c>
      <c r="N184" s="8">
        <f t="shared" si="32"/>
        <v>-1</v>
      </c>
      <c r="O184" s="8">
        <f t="shared" si="35"/>
        <v>-2</v>
      </c>
      <c r="P184" s="6">
        <f t="shared" si="40"/>
        <v>0.80601326111505633</v>
      </c>
      <c r="Q184" s="6">
        <f t="shared" si="41"/>
        <v>-1.3307286309215347</v>
      </c>
      <c r="R184" s="6">
        <f t="shared" si="38"/>
        <v>0.60569318370860414</v>
      </c>
      <c r="S184" s="12">
        <f t="shared" si="39"/>
        <v>0.377216014774167</v>
      </c>
      <c r="T184" s="12">
        <f t="shared" si="44"/>
        <v>0.44</v>
      </c>
      <c r="U184" s="7">
        <f t="shared" si="43"/>
        <v>0.49683225350282695</v>
      </c>
    </row>
    <row r="185" spans="1:21">
      <c r="A185" s="4">
        <v>41855</v>
      </c>
      <c r="B185" s="1">
        <v>1566</v>
      </c>
      <c r="C185" s="1">
        <v>1569</v>
      </c>
      <c r="D185" s="1">
        <v>1524</v>
      </c>
      <c r="E185" s="2">
        <v>1534</v>
      </c>
      <c r="F185" s="22">
        <f t="shared" si="42"/>
        <v>0.31682472690017544</v>
      </c>
      <c r="G185" s="6">
        <f t="shared" si="29"/>
        <v>-15</v>
      </c>
      <c r="H185" s="11">
        <f t="shared" si="30"/>
        <v>-9.6836668818592875E-3</v>
      </c>
      <c r="I185" s="6">
        <f t="shared" si="36"/>
        <v>5.7082544344407928</v>
      </c>
      <c r="J185" s="6">
        <f t="shared" si="37"/>
        <v>-7.7700133173201484</v>
      </c>
      <c r="K185" s="6">
        <f t="shared" si="33"/>
        <v>0.7346518212158677</v>
      </c>
      <c r="L185" s="12">
        <f t="shared" si="34"/>
        <v>0.42351543533441138</v>
      </c>
      <c r="M185" s="8">
        <f t="shared" si="31"/>
        <v>-1</v>
      </c>
      <c r="N185" s="8">
        <f t="shared" si="32"/>
        <v>-2</v>
      </c>
      <c r="O185" s="8">
        <f t="shared" si="35"/>
        <v>-1</v>
      </c>
      <c r="P185" s="6">
        <f t="shared" si="40"/>
        <v>0.40300663055752817</v>
      </c>
      <c r="Q185" s="6">
        <f t="shared" si="41"/>
        <v>-1.1653643154607674</v>
      </c>
      <c r="R185" s="6">
        <f t="shared" si="38"/>
        <v>0.34582029431558958</v>
      </c>
      <c r="S185" s="12">
        <f t="shared" si="39"/>
        <v>0.25695874536611496</v>
      </c>
      <c r="T185" s="12">
        <f t="shared" si="44"/>
        <v>0.27</v>
      </c>
      <c r="U185" s="7">
        <f t="shared" si="43"/>
        <v>0.31682472690017544</v>
      </c>
    </row>
    <row r="186" spans="1:21">
      <c r="A186" s="4">
        <v>41856</v>
      </c>
      <c r="B186" s="1">
        <v>1542</v>
      </c>
      <c r="C186" s="1">
        <v>1554</v>
      </c>
      <c r="D186" s="1">
        <v>1529</v>
      </c>
      <c r="E186" s="2">
        <v>1531</v>
      </c>
      <c r="F186" s="22">
        <f t="shared" si="42"/>
        <v>0.32267127452366839</v>
      </c>
      <c r="G186" s="6">
        <f t="shared" si="29"/>
        <v>-3</v>
      </c>
      <c r="H186" s="11">
        <f t="shared" si="30"/>
        <v>-1.9556714471968828E-3</v>
      </c>
      <c r="I186" s="6">
        <f t="shared" si="36"/>
        <v>3.805502956293862</v>
      </c>
      <c r="J186" s="6">
        <f t="shared" si="37"/>
        <v>-6.1800088782134326</v>
      </c>
      <c r="K186" s="6">
        <f t="shared" si="33"/>
        <v>0.61577629276707246</v>
      </c>
      <c r="L186" s="12">
        <f t="shared" si="34"/>
        <v>0.38110244315599806</v>
      </c>
      <c r="M186" s="8">
        <f t="shared" si="31"/>
        <v>-1</v>
      </c>
      <c r="N186" s="8">
        <f t="shared" si="32"/>
        <v>-3</v>
      </c>
      <c r="O186" s="8">
        <f t="shared" si="35"/>
        <v>-1</v>
      </c>
      <c r="P186" s="6">
        <f t="shared" si="40"/>
        <v>0.20150331527876408</v>
      </c>
      <c r="Q186" s="6">
        <f t="shared" si="41"/>
        <v>-1.0826821577303836</v>
      </c>
      <c r="R186" s="6">
        <f t="shared" si="38"/>
        <v>0.18611493118273381</v>
      </c>
      <c r="S186" s="12">
        <f t="shared" si="39"/>
        <v>0.15691138041500707</v>
      </c>
      <c r="T186" s="12">
        <f t="shared" si="44"/>
        <v>0.43</v>
      </c>
      <c r="U186" s="7">
        <f t="shared" si="43"/>
        <v>0.32267127452366839</v>
      </c>
    </row>
    <row r="187" spans="1:21">
      <c r="A187" s="4">
        <v>41857</v>
      </c>
      <c r="B187" s="1">
        <v>1522</v>
      </c>
      <c r="C187" s="1">
        <v>1537</v>
      </c>
      <c r="D187" s="1">
        <v>1507</v>
      </c>
      <c r="E187" s="2">
        <v>1512</v>
      </c>
      <c r="F187" s="22">
        <f t="shared" si="42"/>
        <v>0.16117193543623459</v>
      </c>
      <c r="G187" s="6">
        <f t="shared" si="29"/>
        <v>-19</v>
      </c>
      <c r="H187" s="11">
        <f t="shared" si="30"/>
        <v>-1.2410189418680551E-2</v>
      </c>
      <c r="I187" s="6">
        <f t="shared" si="36"/>
        <v>2.5370019708625748</v>
      </c>
      <c r="J187" s="6">
        <f t="shared" si="37"/>
        <v>-10.453339252142287</v>
      </c>
      <c r="K187" s="6">
        <f t="shared" si="33"/>
        <v>0.24269775520225717</v>
      </c>
      <c r="L187" s="12">
        <f t="shared" si="34"/>
        <v>0.19529910164097508</v>
      </c>
      <c r="M187" s="8">
        <f t="shared" si="31"/>
        <v>-1</v>
      </c>
      <c r="N187" s="8">
        <f t="shared" si="32"/>
        <v>-4</v>
      </c>
      <c r="O187" s="8">
        <f t="shared" si="35"/>
        <v>-1</v>
      </c>
      <c r="P187" s="6">
        <f t="shared" si="40"/>
        <v>0.10075165763938204</v>
      </c>
      <c r="Q187" s="6">
        <f t="shared" si="41"/>
        <v>-1.0413410788651918</v>
      </c>
      <c r="R187" s="6">
        <f t="shared" si="38"/>
        <v>9.6751832501582299E-2</v>
      </c>
      <c r="S187" s="12">
        <f t="shared" si="39"/>
        <v>8.8216704667728685E-2</v>
      </c>
      <c r="T187" s="12">
        <f t="shared" si="44"/>
        <v>0.2</v>
      </c>
      <c r="U187" s="7">
        <f t="shared" si="43"/>
        <v>0.16117193543623459</v>
      </c>
    </row>
    <row r="188" spans="1:21">
      <c r="A188" s="4">
        <v>41858</v>
      </c>
      <c r="B188" s="1">
        <v>1511</v>
      </c>
      <c r="C188" s="1">
        <v>1513</v>
      </c>
      <c r="D188" s="1">
        <v>1490</v>
      </c>
      <c r="E188" s="2">
        <v>1509</v>
      </c>
      <c r="F188" s="22">
        <f t="shared" si="42"/>
        <v>0.21403883261171494</v>
      </c>
      <c r="G188" s="6">
        <f t="shared" si="29"/>
        <v>-3</v>
      </c>
      <c r="H188" s="11">
        <f t="shared" si="30"/>
        <v>-1.9841269841269771E-3</v>
      </c>
      <c r="I188" s="6">
        <f t="shared" si="36"/>
        <v>1.6913346472417166</v>
      </c>
      <c r="J188" s="6">
        <f t="shared" si="37"/>
        <v>-7.9688928347615251</v>
      </c>
      <c r="K188" s="6">
        <f t="shared" si="33"/>
        <v>0.2122421122121077</v>
      </c>
      <c r="L188" s="12">
        <f t="shared" si="34"/>
        <v>0.17508227941760479</v>
      </c>
      <c r="M188" s="8">
        <f t="shared" si="31"/>
        <v>-1</v>
      </c>
      <c r="N188" s="8">
        <f t="shared" si="32"/>
        <v>-5</v>
      </c>
      <c r="O188" s="8">
        <f t="shared" si="35"/>
        <v>-1</v>
      </c>
      <c r="P188" s="6">
        <f t="shared" si="40"/>
        <v>5.0375828819691021E-2</v>
      </c>
      <c r="Q188" s="6">
        <f t="shared" si="41"/>
        <v>-1.0206705394325959</v>
      </c>
      <c r="R188" s="6">
        <f t="shared" si="38"/>
        <v>4.9355621499270079E-2</v>
      </c>
      <c r="S188" s="12">
        <f t="shared" si="39"/>
        <v>4.7034218417539964E-2</v>
      </c>
      <c r="T188" s="12">
        <f t="shared" si="44"/>
        <v>0.42</v>
      </c>
      <c r="U188" s="7">
        <f t="shared" si="43"/>
        <v>0.21403883261171494</v>
      </c>
    </row>
    <row r="189" spans="1:21">
      <c r="A189" s="4">
        <v>41859</v>
      </c>
      <c r="B189" s="1">
        <v>1501</v>
      </c>
      <c r="C189" s="1">
        <v>1518</v>
      </c>
      <c r="D189" s="1">
        <v>1444</v>
      </c>
      <c r="E189" s="2">
        <v>1447</v>
      </c>
      <c r="F189" s="22">
        <f t="shared" si="42"/>
        <v>3.1973545460156357E-2</v>
      </c>
      <c r="G189" s="6">
        <f t="shared" si="29"/>
        <v>-62</v>
      </c>
      <c r="H189" s="11">
        <f t="shared" si="30"/>
        <v>-4.1086812458581812E-2</v>
      </c>
      <c r="I189" s="6">
        <f t="shared" si="36"/>
        <v>1.1275564314944777</v>
      </c>
      <c r="J189" s="6">
        <f t="shared" si="37"/>
        <v>-25.979261889841016</v>
      </c>
      <c r="K189" s="6">
        <f t="shared" si="33"/>
        <v>4.3402173482665403E-2</v>
      </c>
      <c r="L189" s="12">
        <f t="shared" si="34"/>
        <v>4.1596782703449686E-2</v>
      </c>
      <c r="M189" s="8">
        <f t="shared" si="31"/>
        <v>-1</v>
      </c>
      <c r="N189" s="8">
        <f t="shared" si="32"/>
        <v>-6</v>
      </c>
      <c r="O189" s="8">
        <f t="shared" si="35"/>
        <v>-1</v>
      </c>
      <c r="P189" s="6">
        <f t="shared" si="40"/>
        <v>2.518791440984551E-2</v>
      </c>
      <c r="Q189" s="6">
        <f t="shared" si="41"/>
        <v>-1.0103352697162979</v>
      </c>
      <c r="R189" s="6">
        <f t="shared" si="38"/>
        <v>2.4930253515665423E-2</v>
      </c>
      <c r="S189" s="12">
        <f t="shared" si="39"/>
        <v>2.4323853677019391E-2</v>
      </c>
      <c r="T189" s="12">
        <f t="shared" si="44"/>
        <v>0.03</v>
      </c>
      <c r="U189" s="7">
        <f t="shared" si="43"/>
        <v>3.1973545460156357E-2</v>
      </c>
    </row>
    <row r="190" spans="1:21">
      <c r="A190" s="4">
        <v>41862</v>
      </c>
      <c r="B190" s="1">
        <v>1499</v>
      </c>
      <c r="C190" s="1">
        <v>1510</v>
      </c>
      <c r="D190" s="1">
        <v>1484</v>
      </c>
      <c r="E190" s="2">
        <v>1496</v>
      </c>
      <c r="F190" s="22">
        <f t="shared" si="42"/>
        <v>0.77695295005308707</v>
      </c>
      <c r="G190" s="6">
        <f t="shared" si="29"/>
        <v>49</v>
      </c>
      <c r="H190" s="11">
        <f t="shared" si="30"/>
        <v>3.3863165169315756E-2</v>
      </c>
      <c r="I190" s="6">
        <f t="shared" si="36"/>
        <v>17.085037620996317</v>
      </c>
      <c r="J190" s="6">
        <f t="shared" si="37"/>
        <v>-17.319507926560679</v>
      </c>
      <c r="K190" s="6">
        <f t="shared" si="33"/>
        <v>0.98646206886716536</v>
      </c>
      <c r="L190" s="12">
        <f t="shared" si="34"/>
        <v>0.49659245163927168</v>
      </c>
      <c r="M190" s="8">
        <f t="shared" si="31"/>
        <v>1</v>
      </c>
      <c r="N190" s="8">
        <f t="shared" si="32"/>
        <v>1</v>
      </c>
      <c r="O190" s="8">
        <f t="shared" si="35"/>
        <v>7</v>
      </c>
      <c r="P190" s="6">
        <f t="shared" si="40"/>
        <v>3.5125939572049227</v>
      </c>
      <c r="Q190" s="6">
        <f t="shared" si="41"/>
        <v>-0.50516763485814897</v>
      </c>
      <c r="R190" s="6">
        <f t="shared" si="38"/>
        <v>6.9533234412201779</v>
      </c>
      <c r="S190" s="12">
        <f t="shared" si="39"/>
        <v>0.87426639851998988</v>
      </c>
      <c r="T190" s="12">
        <f t="shared" si="44"/>
        <v>0.96</v>
      </c>
      <c r="U190" s="7">
        <f t="shared" si="43"/>
        <v>0.77695295005308707</v>
      </c>
    </row>
    <row r="191" spans="1:21">
      <c r="A191" s="4">
        <v>41863</v>
      </c>
      <c r="B191" s="1">
        <v>1480</v>
      </c>
      <c r="C191" s="1">
        <v>1611</v>
      </c>
      <c r="D191" s="1">
        <v>1435</v>
      </c>
      <c r="E191" s="2">
        <v>1608</v>
      </c>
      <c r="F191" s="22">
        <f t="shared" si="42"/>
        <v>0.89924875394343295</v>
      </c>
      <c r="G191" s="6">
        <f t="shared" si="29"/>
        <v>112</v>
      </c>
      <c r="H191" s="11">
        <f t="shared" si="30"/>
        <v>7.4866310160427885E-2</v>
      </c>
      <c r="I191" s="6">
        <f t="shared" si="36"/>
        <v>48.723358413997545</v>
      </c>
      <c r="J191" s="6">
        <f t="shared" si="37"/>
        <v>-11.54633861770712</v>
      </c>
      <c r="K191" s="6">
        <f t="shared" si="33"/>
        <v>4.2198102816140226</v>
      </c>
      <c r="L191" s="12">
        <f t="shared" si="34"/>
        <v>0.80842215596947153</v>
      </c>
      <c r="M191" s="8">
        <f t="shared" si="31"/>
        <v>1</v>
      </c>
      <c r="N191" s="8">
        <f t="shared" si="32"/>
        <v>2</v>
      </c>
      <c r="O191" s="8">
        <f t="shared" si="35"/>
        <v>1</v>
      </c>
      <c r="P191" s="6">
        <f t="shared" si="40"/>
        <v>2.2562969786024611</v>
      </c>
      <c r="Q191" s="6">
        <f t="shared" si="41"/>
        <v>-0.25258381742907449</v>
      </c>
      <c r="R191" s="6">
        <f t="shared" si="38"/>
        <v>8.9328643519928956</v>
      </c>
      <c r="S191" s="12">
        <f t="shared" si="39"/>
        <v>0.89932410586082723</v>
      </c>
      <c r="T191" s="12">
        <f t="shared" si="44"/>
        <v>0.99</v>
      </c>
      <c r="U191" s="7">
        <f t="shared" si="43"/>
        <v>0.89924875394343295</v>
      </c>
    </row>
    <row r="192" spans="1:21">
      <c r="A192" s="4">
        <v>41864</v>
      </c>
      <c r="B192" s="1">
        <v>1555</v>
      </c>
      <c r="C192" s="1">
        <v>1578</v>
      </c>
      <c r="D192" s="1">
        <v>1530</v>
      </c>
      <c r="E192" s="2">
        <v>1549</v>
      </c>
      <c r="F192" s="22">
        <f t="shared" si="42"/>
        <v>0.33077800222381537</v>
      </c>
      <c r="G192" s="6">
        <f t="shared" si="29"/>
        <v>-59</v>
      </c>
      <c r="H192" s="11">
        <f t="shared" si="30"/>
        <v>-3.66915422885572E-2</v>
      </c>
      <c r="I192" s="6">
        <f t="shared" si="36"/>
        <v>32.482238942665028</v>
      </c>
      <c r="J192" s="6">
        <f t="shared" si="37"/>
        <v>-27.364225745138082</v>
      </c>
      <c r="K192" s="6">
        <f t="shared" si="33"/>
        <v>1.1870329986747856</v>
      </c>
      <c r="L192" s="12">
        <f t="shared" si="34"/>
        <v>0.5427595282714337</v>
      </c>
      <c r="M192" s="8">
        <f t="shared" si="31"/>
        <v>-1</v>
      </c>
      <c r="N192" s="8">
        <f t="shared" si="32"/>
        <v>-1</v>
      </c>
      <c r="O192" s="8">
        <f t="shared" si="35"/>
        <v>-3</v>
      </c>
      <c r="P192" s="6">
        <f t="shared" si="40"/>
        <v>1.1281484893012306</v>
      </c>
      <c r="Q192" s="6">
        <f t="shared" si="41"/>
        <v>-1.6262919087145373</v>
      </c>
      <c r="R192" s="6">
        <f t="shared" si="38"/>
        <v>0.69369372328301626</v>
      </c>
      <c r="S192" s="12">
        <f t="shared" si="39"/>
        <v>0.40957447840001238</v>
      </c>
      <c r="T192" s="12">
        <f t="shared" si="44"/>
        <v>0.04</v>
      </c>
      <c r="U192" s="7">
        <f t="shared" si="43"/>
        <v>0.33077800222381537</v>
      </c>
    </row>
    <row r="193" spans="1:21">
      <c r="A193" s="4">
        <v>41865</v>
      </c>
      <c r="B193" s="1">
        <v>1555</v>
      </c>
      <c r="C193" s="1">
        <v>1558</v>
      </c>
      <c r="D193" s="1">
        <v>1535</v>
      </c>
      <c r="E193" s="2">
        <v>1549</v>
      </c>
      <c r="F193" s="22">
        <f t="shared" si="42"/>
        <v>0.53986486639954612</v>
      </c>
      <c r="G193" s="6">
        <f t="shared" si="29"/>
        <v>0</v>
      </c>
      <c r="H193" s="11">
        <f t="shared" si="30"/>
        <v>0</v>
      </c>
      <c r="I193" s="6">
        <f t="shared" si="36"/>
        <v>21.654825961776684</v>
      </c>
      <c r="J193" s="6">
        <f t="shared" si="37"/>
        <v>-18.242817163425389</v>
      </c>
      <c r="K193" s="6">
        <f t="shared" si="33"/>
        <v>1.1870329986747854</v>
      </c>
      <c r="L193" s="12">
        <f t="shared" si="34"/>
        <v>0.54275952827143359</v>
      </c>
      <c r="M193" s="8">
        <f t="shared" si="31"/>
        <v>0</v>
      </c>
      <c r="N193" s="8">
        <f t="shared" si="32"/>
        <v>0</v>
      </c>
      <c r="O193" s="8">
        <f t="shared" si="35"/>
        <v>1</v>
      </c>
      <c r="P193" s="6">
        <f t="shared" si="40"/>
        <v>1.0640742446506153</v>
      </c>
      <c r="Q193" s="6">
        <f t="shared" si="41"/>
        <v>-0.81314595435726866</v>
      </c>
      <c r="R193" s="6">
        <f t="shared" si="38"/>
        <v>1.3085894837805432</v>
      </c>
      <c r="S193" s="12">
        <f t="shared" si="39"/>
        <v>0.56683507092720475</v>
      </c>
      <c r="T193" s="12">
        <f t="shared" si="44"/>
        <v>0.51</v>
      </c>
      <c r="U193" s="7">
        <f t="shared" si="43"/>
        <v>0.53986486639954612</v>
      </c>
    </row>
    <row r="194" spans="1:21">
      <c r="A194" s="4">
        <v>41866</v>
      </c>
      <c r="B194" s="1">
        <v>1589</v>
      </c>
      <c r="C194" s="1">
        <v>1654</v>
      </c>
      <c r="D194" s="1">
        <v>1551</v>
      </c>
      <c r="E194" s="2">
        <v>1630</v>
      </c>
      <c r="F194" s="22">
        <f t="shared" si="42"/>
        <v>0.82015916984349302</v>
      </c>
      <c r="G194" s="6">
        <f t="shared" si="29"/>
        <v>81</v>
      </c>
      <c r="H194" s="11">
        <f t="shared" si="30"/>
        <v>5.229180116204013E-2</v>
      </c>
      <c r="I194" s="6">
        <f t="shared" si="36"/>
        <v>41.436550641184454</v>
      </c>
      <c r="J194" s="6">
        <f t="shared" si="37"/>
        <v>-12.16187810895026</v>
      </c>
      <c r="K194" s="6">
        <f t="shared" si="33"/>
        <v>3.4070848490653889</v>
      </c>
      <c r="L194" s="12">
        <f t="shared" si="34"/>
        <v>0.7730926373672905</v>
      </c>
      <c r="M194" s="8">
        <f t="shared" si="31"/>
        <v>1</v>
      </c>
      <c r="N194" s="8">
        <f t="shared" si="32"/>
        <v>1</v>
      </c>
      <c r="O194" s="8">
        <f t="shared" si="35"/>
        <v>1</v>
      </c>
      <c r="P194" s="6">
        <f t="shared" si="40"/>
        <v>1.0320371223253075</v>
      </c>
      <c r="Q194" s="6">
        <f t="shared" si="41"/>
        <v>-0.40657297717863433</v>
      </c>
      <c r="R194" s="6">
        <f t="shared" si="38"/>
        <v>2.5383810047755966</v>
      </c>
      <c r="S194" s="12">
        <f t="shared" si="39"/>
        <v>0.71738487216318869</v>
      </c>
      <c r="T194" s="12">
        <f t="shared" si="44"/>
        <v>0.97</v>
      </c>
      <c r="U194" s="7">
        <f t="shared" si="43"/>
        <v>0.82015916984349302</v>
      </c>
    </row>
    <row r="195" spans="1:21">
      <c r="A195" s="4">
        <v>41869</v>
      </c>
      <c r="B195" s="1">
        <v>1624</v>
      </c>
      <c r="C195" s="1">
        <v>1645</v>
      </c>
      <c r="D195" s="1">
        <v>1584</v>
      </c>
      <c r="E195" s="2">
        <v>1593</v>
      </c>
      <c r="F195" s="22">
        <f t="shared" si="42"/>
        <v>0.31828467397799765</v>
      </c>
      <c r="G195" s="6">
        <f t="shared" ref="G195:G196" si="45">E195-E194</f>
        <v>-37</v>
      </c>
      <c r="H195" s="11">
        <f t="shared" si="30"/>
        <v>-2.2699386503067465E-2</v>
      </c>
      <c r="I195" s="6">
        <f t="shared" si="36"/>
        <v>27.62436709412297</v>
      </c>
      <c r="J195" s="6">
        <f t="shared" si="37"/>
        <v>-20.441252072633507</v>
      </c>
      <c r="K195" s="6">
        <f t="shared" si="33"/>
        <v>1.3514028884319726</v>
      </c>
      <c r="L195" s="12">
        <f t="shared" si="34"/>
        <v>0.5747219649513795</v>
      </c>
      <c r="M195" s="8">
        <f t="shared" si="31"/>
        <v>-1</v>
      </c>
      <c r="N195" s="8">
        <f t="shared" si="32"/>
        <v>-1</v>
      </c>
      <c r="O195" s="8">
        <f t="shared" si="35"/>
        <v>-2</v>
      </c>
      <c r="P195" s="6">
        <f t="shared" si="40"/>
        <v>0.51601856116265377</v>
      </c>
      <c r="Q195" s="6">
        <f t="shared" si="41"/>
        <v>-1.2032864885893171</v>
      </c>
      <c r="R195" s="6">
        <f t="shared" si="38"/>
        <v>0.42884098346987376</v>
      </c>
      <c r="S195" s="12">
        <f t="shared" si="39"/>
        <v>0.30013205698261347</v>
      </c>
      <c r="T195" s="12">
        <f t="shared" si="44"/>
        <v>0.08</v>
      </c>
      <c r="U195" s="7">
        <f t="shared" si="43"/>
        <v>0.31828467397799765</v>
      </c>
    </row>
    <row r="196" spans="1:21">
      <c r="A196" s="4">
        <v>41870</v>
      </c>
      <c r="B196" s="1">
        <v>1595</v>
      </c>
      <c r="C196" s="1">
        <v>1600</v>
      </c>
      <c r="D196" s="1">
        <v>1522</v>
      </c>
      <c r="E196" s="2">
        <v>1551</v>
      </c>
      <c r="F196" s="22">
        <f t="shared" ref="F196" si="46">U196</f>
        <v>0.22324465361098897</v>
      </c>
      <c r="G196" s="6">
        <f t="shared" si="45"/>
        <v>-42</v>
      </c>
      <c r="H196" s="11">
        <f t="shared" ref="H196" si="47">E196/E195-1</f>
        <v>-2.6365348399246757E-2</v>
      </c>
      <c r="I196" s="6">
        <f t="shared" ref="I196" si="48">IF(G196&gt;0,(I195*2+G196)/3,I195*2/3)</f>
        <v>18.416244729415315</v>
      </c>
      <c r="J196" s="6">
        <f t="shared" ref="J196" si="49">IF(G196&lt;0,(J195*2+G196)/3,J195*2/3)</f>
        <v>-27.627501381755668</v>
      </c>
      <c r="K196" s="6">
        <f t="shared" ref="K196" si="50">IF(J196=0,0,I196/-J196)</f>
        <v>0.66659103459775138</v>
      </c>
      <c r="L196" s="12">
        <f t="shared" ref="L196" si="51">1-1/(1+K196)</f>
        <v>0.39997277121956909</v>
      </c>
      <c r="M196" s="8">
        <f t="shared" ref="M196" si="52">IF(E196&gt;E195,1,IF(E196&lt;E195,-1,0))</f>
        <v>-1</v>
      </c>
      <c r="N196" s="8">
        <f t="shared" ref="N196" si="53">IF(M196&lt;&gt;M195,M196,N195+M196)</f>
        <v>-2</v>
      </c>
      <c r="O196" s="8">
        <f t="shared" ref="O196" si="54">N196-N195</f>
        <v>-1</v>
      </c>
      <c r="P196" s="6">
        <f t="shared" ref="P196" si="55">IF(O196&gt;0,(P195+O196)/2,P195/2)</f>
        <v>0.25800928058132688</v>
      </c>
      <c r="Q196" s="6">
        <f t="shared" ref="Q196" si="56">IF(O196&lt;0,(Q195+O196)/2,Q195/2)</f>
        <v>-1.1016432442946584</v>
      </c>
      <c r="R196" s="6">
        <f t="shared" ref="R196" si="57">IF(Q196=0,0,P196/-Q196)</f>
        <v>0.23420402377769831</v>
      </c>
      <c r="S196" s="12">
        <f t="shared" ref="S196" si="58">1-1/(1+R196)</f>
        <v>0.18976118961339783</v>
      </c>
      <c r="T196" s="12">
        <f t="shared" ref="T196" si="59">RANK(H196,H97:H196,1)/100</f>
        <v>0.08</v>
      </c>
      <c r="U196" s="7">
        <f t="shared" ref="U196" si="60">AVERAGE(L196,S196,T196)</f>
        <v>0.22324465361098897</v>
      </c>
    </row>
    <row r="197" spans="1:21">
      <c r="F197" s="22"/>
      <c r="G197" s="6"/>
      <c r="H197" s="11"/>
      <c r="I197" s="6"/>
      <c r="J197" s="6"/>
      <c r="K197" s="6"/>
      <c r="L197" s="12"/>
      <c r="M197" s="8"/>
      <c r="N197" s="8"/>
      <c r="O197" s="8"/>
      <c r="P197" s="6"/>
      <c r="Q197" s="6"/>
      <c r="R197" s="6"/>
      <c r="S197" s="12"/>
      <c r="T197" s="12"/>
      <c r="U197" s="7"/>
    </row>
    <row r="198" spans="1:21">
      <c r="F198" s="22"/>
      <c r="G198" s="6"/>
      <c r="H198" s="11"/>
      <c r="I198" s="6"/>
      <c r="J198" s="6"/>
      <c r="K198" s="6"/>
      <c r="L198" s="12"/>
      <c r="M198" s="8"/>
      <c r="N198" s="8"/>
      <c r="O198" s="8"/>
      <c r="P198" s="6"/>
      <c r="Q198" s="6"/>
      <c r="R198" s="6"/>
      <c r="S198" s="12"/>
      <c r="T198" s="12"/>
      <c r="U198" s="7"/>
    </row>
    <row r="199" spans="1:21">
      <c r="F199" s="22"/>
      <c r="G199" s="6"/>
      <c r="H199" s="11"/>
      <c r="I199" s="6"/>
      <c r="J199" s="6"/>
      <c r="K199" s="6"/>
      <c r="L199" s="12"/>
      <c r="M199" s="8"/>
      <c r="N199" s="8"/>
      <c r="O199" s="8"/>
      <c r="P199" s="6"/>
      <c r="Q199" s="6"/>
      <c r="R199" s="6"/>
      <c r="S199" s="12"/>
      <c r="T199" s="12"/>
      <c r="U199" s="7"/>
    </row>
    <row r="200" spans="1:21">
      <c r="F200" s="22"/>
      <c r="G200" s="6"/>
      <c r="H200" s="11"/>
      <c r="I200" s="6"/>
      <c r="J200" s="6"/>
      <c r="K200" s="6"/>
      <c r="L200" s="12"/>
      <c r="M200" s="8"/>
      <c r="N200" s="8"/>
      <c r="O200" s="8"/>
      <c r="P200" s="6"/>
      <c r="Q200" s="6"/>
      <c r="R200" s="6"/>
      <c r="S200" s="12"/>
      <c r="T200" s="12"/>
      <c r="U200" s="7"/>
    </row>
    <row r="201" spans="1:21">
      <c r="F201" s="22"/>
      <c r="G201" s="6"/>
      <c r="H201" s="11"/>
      <c r="I201" s="6"/>
      <c r="J201" s="6"/>
      <c r="K201" s="6"/>
      <c r="L201" s="12"/>
      <c r="M201" s="8"/>
      <c r="N201" s="8"/>
      <c r="O201" s="8"/>
      <c r="P201" s="6"/>
      <c r="Q201" s="6"/>
      <c r="R201" s="6"/>
      <c r="S201" s="12"/>
      <c r="T201" s="12"/>
      <c r="U201" s="7"/>
    </row>
    <row r="202" spans="1:21">
      <c r="F202" s="22"/>
      <c r="G202" s="6"/>
      <c r="H202" s="11"/>
      <c r="I202" s="6"/>
      <c r="J202" s="6"/>
      <c r="K202" s="6"/>
      <c r="L202" s="12"/>
      <c r="M202" s="8"/>
      <c r="N202" s="8"/>
      <c r="O202" s="8"/>
      <c r="P202" s="6"/>
      <c r="Q202" s="6"/>
      <c r="R202" s="6"/>
      <c r="S202" s="12"/>
      <c r="T202" s="12"/>
      <c r="U202" s="7"/>
    </row>
    <row r="203" spans="1:21">
      <c r="F203" s="22"/>
      <c r="G203" s="6"/>
      <c r="H203" s="11"/>
      <c r="I203" s="6"/>
      <c r="J203" s="6"/>
      <c r="K203" s="6"/>
      <c r="L203" s="12"/>
      <c r="M203" s="8"/>
      <c r="N203" s="8"/>
      <c r="O203" s="8"/>
      <c r="P203" s="6"/>
      <c r="Q203" s="6"/>
      <c r="R203" s="6"/>
      <c r="S203" s="12"/>
      <c r="T203" s="12"/>
      <c r="U203" s="7"/>
    </row>
    <row r="204" spans="1:21">
      <c r="F204" s="22"/>
      <c r="G204" s="6"/>
      <c r="H204" s="11"/>
      <c r="I204" s="6"/>
      <c r="J204" s="6"/>
      <c r="K204" s="6"/>
      <c r="L204" s="12"/>
      <c r="M204" s="8"/>
      <c r="N204" s="8"/>
      <c r="O204" s="8"/>
      <c r="P204" s="6"/>
      <c r="Q204" s="6"/>
      <c r="R204" s="6"/>
      <c r="S204" s="12"/>
      <c r="T204" s="12"/>
      <c r="U204" s="7"/>
    </row>
    <row r="205" spans="1:21">
      <c r="F205" s="22"/>
      <c r="G205" s="6"/>
      <c r="H205" s="11"/>
      <c r="I205" s="6"/>
      <c r="J205" s="6"/>
      <c r="K205" s="6"/>
      <c r="L205" s="12"/>
      <c r="M205" s="8"/>
      <c r="N205" s="8"/>
      <c r="O205" s="8"/>
      <c r="P205" s="6"/>
      <c r="Q205" s="6"/>
      <c r="R205" s="6"/>
      <c r="S205" s="12"/>
      <c r="T205" s="12"/>
      <c r="U205" s="7"/>
    </row>
    <row r="206" spans="1:21">
      <c r="F206" s="22"/>
      <c r="G206" s="6"/>
      <c r="H206" s="11"/>
      <c r="I206" s="6"/>
      <c r="J206" s="6"/>
      <c r="K206" s="6"/>
      <c r="L206" s="12"/>
      <c r="M206" s="8"/>
      <c r="N206" s="8"/>
      <c r="O206" s="8"/>
      <c r="P206" s="6"/>
      <c r="Q206" s="6"/>
      <c r="R206" s="6"/>
      <c r="S206" s="12"/>
      <c r="T206" s="12"/>
      <c r="U206" s="7"/>
    </row>
    <row r="207" spans="1:21">
      <c r="F207" s="22"/>
      <c r="G207" s="6"/>
      <c r="H207" s="11"/>
      <c r="I207" s="6"/>
      <c r="J207" s="6"/>
      <c r="K207" s="6"/>
      <c r="L207" s="12"/>
      <c r="M207" s="8"/>
      <c r="N207" s="8"/>
      <c r="O207" s="8"/>
      <c r="P207" s="6"/>
      <c r="Q207" s="6"/>
      <c r="R207" s="6"/>
      <c r="S207" s="12"/>
      <c r="T207" s="12"/>
      <c r="U207" s="7"/>
    </row>
    <row r="208" spans="1:21">
      <c r="F208" s="22"/>
      <c r="G208" s="6"/>
      <c r="H208" s="11"/>
      <c r="I208" s="6"/>
      <c r="J208" s="6"/>
      <c r="K208" s="6"/>
      <c r="L208" s="12"/>
      <c r="M208" s="8"/>
      <c r="N208" s="8"/>
      <c r="O208" s="8"/>
      <c r="P208" s="6"/>
      <c r="Q208" s="6"/>
      <c r="R208" s="6"/>
      <c r="S208" s="12"/>
      <c r="T208" s="12"/>
      <c r="U208" s="7"/>
    </row>
    <row r="209" spans="6:21">
      <c r="F209" s="22"/>
      <c r="G209" s="6"/>
      <c r="H209" s="11"/>
      <c r="I209" s="6"/>
      <c r="J209" s="6"/>
      <c r="K209" s="6"/>
      <c r="L209" s="12"/>
      <c r="M209" s="8"/>
      <c r="N209" s="8"/>
      <c r="O209" s="8"/>
      <c r="P209" s="6"/>
      <c r="Q209" s="6"/>
      <c r="R209" s="6"/>
      <c r="S209" s="12"/>
      <c r="T209" s="12"/>
      <c r="U209" s="7"/>
    </row>
    <row r="210" spans="6:21">
      <c r="F210" s="22"/>
      <c r="G210" s="6"/>
      <c r="H210" s="11"/>
      <c r="I210" s="6"/>
      <c r="J210" s="6"/>
      <c r="K210" s="6"/>
      <c r="L210" s="12"/>
      <c r="M210" s="8"/>
      <c r="N210" s="8"/>
      <c r="O210" s="8"/>
      <c r="P210" s="6"/>
      <c r="Q210" s="6"/>
      <c r="R210" s="6"/>
      <c r="S210" s="12"/>
      <c r="T210" s="12"/>
      <c r="U210" s="7"/>
    </row>
    <row r="211" spans="6:21">
      <c r="F211" s="22"/>
      <c r="G211" s="6"/>
      <c r="H211" s="11"/>
      <c r="I211" s="6"/>
      <c r="J211" s="6"/>
      <c r="K211" s="6"/>
      <c r="L211" s="12"/>
      <c r="M211" s="8"/>
      <c r="N211" s="8"/>
      <c r="O211" s="8"/>
      <c r="P211" s="6"/>
      <c r="Q211" s="6"/>
      <c r="R211" s="6"/>
      <c r="S211" s="12"/>
      <c r="T211" s="12"/>
      <c r="U211" s="7"/>
    </row>
    <row r="212" spans="6:21">
      <c r="F212" s="22"/>
      <c r="G212" s="6"/>
      <c r="H212" s="11"/>
      <c r="I212" s="6"/>
      <c r="J212" s="6"/>
      <c r="K212" s="6"/>
      <c r="L212" s="12"/>
      <c r="M212" s="8"/>
      <c r="N212" s="8"/>
      <c r="O212" s="8"/>
      <c r="P212" s="6"/>
      <c r="Q212" s="6"/>
      <c r="R212" s="6"/>
      <c r="S212" s="12"/>
      <c r="T212" s="12"/>
      <c r="U212" s="7"/>
    </row>
    <row r="213" spans="6:21">
      <c r="F213" s="22"/>
      <c r="G213" s="6"/>
      <c r="H213" s="11"/>
      <c r="I213" s="6"/>
      <c r="J213" s="6"/>
      <c r="K213" s="6"/>
      <c r="L213" s="12"/>
      <c r="M213" s="8"/>
      <c r="N213" s="8"/>
      <c r="O213" s="8"/>
      <c r="P213" s="6"/>
      <c r="Q213" s="6"/>
      <c r="R213" s="6"/>
      <c r="S213" s="12"/>
      <c r="T213" s="12"/>
      <c r="U213" s="7"/>
    </row>
    <row r="214" spans="6:21">
      <c r="F214" s="22"/>
      <c r="G214" s="6"/>
      <c r="H214" s="11"/>
      <c r="I214" s="6"/>
      <c r="J214" s="6"/>
      <c r="K214" s="6"/>
      <c r="L214" s="12"/>
      <c r="M214" s="8"/>
      <c r="N214" s="8"/>
      <c r="O214" s="8"/>
      <c r="P214" s="6"/>
      <c r="Q214" s="6"/>
      <c r="R214" s="6"/>
      <c r="S214" s="12"/>
      <c r="T214" s="12"/>
      <c r="U214" s="7"/>
    </row>
    <row r="215" spans="6:21">
      <c r="F215" s="22"/>
      <c r="G215" s="6"/>
      <c r="H215" s="11"/>
      <c r="I215" s="6"/>
      <c r="J215" s="6"/>
      <c r="K215" s="6"/>
      <c r="L215" s="12"/>
      <c r="M215" s="8"/>
      <c r="N215" s="8"/>
      <c r="O215" s="8"/>
      <c r="P215" s="6"/>
      <c r="Q215" s="6"/>
      <c r="R215" s="6"/>
      <c r="S215" s="12"/>
      <c r="T215" s="12"/>
      <c r="U215" s="7"/>
    </row>
    <row r="216" spans="6:21">
      <c r="F216" s="22"/>
      <c r="G216" s="6"/>
      <c r="H216" s="11"/>
      <c r="I216" s="6"/>
      <c r="J216" s="6"/>
      <c r="K216" s="6"/>
      <c r="L216" s="12"/>
      <c r="M216" s="8"/>
      <c r="N216" s="8"/>
      <c r="O216" s="8"/>
      <c r="P216" s="6"/>
      <c r="Q216" s="6"/>
      <c r="R216" s="6"/>
      <c r="S216" s="12"/>
      <c r="T216" s="12"/>
      <c r="U216" s="7"/>
    </row>
    <row r="217" spans="6:21">
      <c r="F217" s="22"/>
      <c r="G217" s="6"/>
      <c r="H217" s="11"/>
      <c r="I217" s="6"/>
      <c r="J217" s="6"/>
      <c r="K217" s="6"/>
      <c r="L217" s="12"/>
      <c r="M217" s="8"/>
      <c r="N217" s="8"/>
      <c r="O217" s="8"/>
      <c r="P217" s="6"/>
      <c r="Q217" s="6"/>
      <c r="R217" s="6"/>
      <c r="S217" s="12"/>
      <c r="T217" s="12"/>
      <c r="U217" s="7"/>
    </row>
    <row r="218" spans="6:21">
      <c r="F218" s="22"/>
      <c r="G218" s="6"/>
      <c r="H218" s="11"/>
      <c r="I218" s="6"/>
      <c r="J218" s="6"/>
      <c r="K218" s="6"/>
      <c r="L218" s="12"/>
      <c r="M218" s="8"/>
      <c r="N218" s="8"/>
      <c r="O218" s="8"/>
      <c r="P218" s="6"/>
      <c r="Q218" s="6"/>
      <c r="R218" s="6"/>
      <c r="S218" s="12"/>
      <c r="T218" s="12"/>
      <c r="U218" s="7"/>
    </row>
    <row r="219" spans="6:21">
      <c r="F219" s="22"/>
      <c r="G219" s="6"/>
      <c r="H219" s="11"/>
      <c r="I219" s="6"/>
      <c r="J219" s="6"/>
      <c r="K219" s="6"/>
      <c r="L219" s="12"/>
      <c r="M219" s="8"/>
      <c r="N219" s="8"/>
      <c r="O219" s="8"/>
      <c r="P219" s="6"/>
      <c r="Q219" s="6"/>
      <c r="R219" s="6"/>
      <c r="S219" s="12"/>
      <c r="T219" s="12"/>
      <c r="U219" s="7"/>
    </row>
    <row r="220" spans="6:21">
      <c r="F220" s="22"/>
      <c r="G220" s="6"/>
      <c r="H220" s="11"/>
      <c r="I220" s="6"/>
      <c r="J220" s="6"/>
      <c r="K220" s="6"/>
      <c r="L220" s="12"/>
      <c r="M220" s="8"/>
      <c r="N220" s="8"/>
      <c r="O220" s="8"/>
      <c r="P220" s="6"/>
      <c r="Q220" s="6"/>
      <c r="R220" s="6"/>
      <c r="S220" s="12"/>
      <c r="T220" s="12"/>
      <c r="U220" s="7"/>
    </row>
    <row r="221" spans="6:21">
      <c r="F221" s="22"/>
      <c r="G221" s="6"/>
      <c r="H221" s="11"/>
      <c r="I221" s="6"/>
      <c r="J221" s="6"/>
      <c r="K221" s="6"/>
      <c r="L221" s="12"/>
      <c r="M221" s="8"/>
      <c r="N221" s="8"/>
      <c r="O221" s="8"/>
      <c r="P221" s="6"/>
      <c r="Q221" s="6"/>
      <c r="R221" s="6"/>
      <c r="S221" s="12"/>
      <c r="T221" s="12"/>
      <c r="U221" s="7"/>
    </row>
    <row r="222" spans="6:21">
      <c r="F222" s="22"/>
      <c r="G222" s="6"/>
      <c r="H222" s="11"/>
      <c r="I222" s="6"/>
      <c r="J222" s="6"/>
      <c r="K222" s="6"/>
      <c r="L222" s="12"/>
      <c r="M222" s="8"/>
      <c r="N222" s="8"/>
      <c r="O222" s="8"/>
      <c r="P222" s="6"/>
      <c r="Q222" s="6"/>
      <c r="R222" s="6"/>
      <c r="S222" s="12"/>
      <c r="T222" s="12"/>
      <c r="U222" s="7"/>
    </row>
    <row r="223" spans="6:21">
      <c r="F223" s="22"/>
      <c r="G223" s="6"/>
      <c r="H223" s="11"/>
      <c r="I223" s="6"/>
      <c r="J223" s="6"/>
      <c r="K223" s="6"/>
      <c r="L223" s="12"/>
      <c r="M223" s="8"/>
      <c r="N223" s="8"/>
      <c r="O223" s="8"/>
      <c r="P223" s="6"/>
      <c r="Q223" s="6"/>
      <c r="R223" s="6"/>
      <c r="S223" s="12"/>
      <c r="T223" s="12"/>
      <c r="U223" s="7"/>
    </row>
    <row r="224" spans="6:21">
      <c r="F224" s="22"/>
      <c r="G224" s="6"/>
      <c r="H224" s="11"/>
      <c r="I224" s="6"/>
      <c r="J224" s="6"/>
      <c r="K224" s="6"/>
      <c r="L224" s="12"/>
      <c r="M224" s="8"/>
      <c r="N224" s="8"/>
      <c r="O224" s="8"/>
      <c r="P224" s="6"/>
      <c r="Q224" s="6"/>
      <c r="R224" s="6"/>
      <c r="S224" s="12"/>
      <c r="T224" s="12"/>
      <c r="U224" s="7"/>
    </row>
    <row r="225" spans="6:21">
      <c r="F225" s="22"/>
      <c r="G225" s="6"/>
      <c r="H225" s="11"/>
      <c r="I225" s="6"/>
      <c r="J225" s="6"/>
      <c r="K225" s="6"/>
      <c r="L225" s="12"/>
      <c r="M225" s="8"/>
      <c r="N225" s="8"/>
      <c r="O225" s="8"/>
      <c r="P225" s="6"/>
      <c r="Q225" s="6"/>
      <c r="R225" s="6"/>
      <c r="S225" s="12"/>
      <c r="T225" s="12"/>
      <c r="U225" s="7"/>
    </row>
    <row r="226" spans="6:21">
      <c r="F226" s="22"/>
      <c r="G226" s="6"/>
      <c r="H226" s="11"/>
      <c r="I226" s="6"/>
      <c r="J226" s="6"/>
      <c r="K226" s="6"/>
      <c r="L226" s="12"/>
      <c r="M226" s="8"/>
      <c r="N226" s="8"/>
      <c r="O226" s="8"/>
      <c r="P226" s="6"/>
      <c r="Q226" s="6"/>
      <c r="R226" s="6"/>
      <c r="S226" s="12"/>
      <c r="T226" s="12"/>
      <c r="U226" s="7"/>
    </row>
    <row r="227" spans="6:21">
      <c r="F227" s="22"/>
      <c r="G227" s="6"/>
      <c r="H227" s="11"/>
      <c r="I227" s="6"/>
      <c r="J227" s="6"/>
      <c r="K227" s="6"/>
      <c r="L227" s="12"/>
      <c r="M227" s="8"/>
      <c r="N227" s="8"/>
      <c r="O227" s="8"/>
      <c r="P227" s="6"/>
      <c r="Q227" s="6"/>
      <c r="R227" s="6"/>
      <c r="S227" s="12"/>
      <c r="T227" s="12"/>
      <c r="U227" s="7"/>
    </row>
    <row r="228" spans="6:21">
      <c r="F228" s="22"/>
      <c r="G228" s="6"/>
      <c r="H228" s="11"/>
      <c r="I228" s="6"/>
      <c r="J228" s="6"/>
      <c r="K228" s="6"/>
      <c r="L228" s="12"/>
      <c r="M228" s="8"/>
      <c r="N228" s="8"/>
      <c r="O228" s="8"/>
      <c r="P228" s="6"/>
      <c r="Q228" s="6"/>
      <c r="R228" s="6"/>
      <c r="S228" s="12"/>
      <c r="T228" s="12"/>
      <c r="U228" s="7"/>
    </row>
    <row r="229" spans="6:21">
      <c r="F229" s="22"/>
      <c r="G229" s="6"/>
      <c r="H229" s="11"/>
      <c r="I229" s="6"/>
      <c r="J229" s="6"/>
      <c r="K229" s="6"/>
      <c r="L229" s="12"/>
      <c r="M229" s="8"/>
      <c r="N229" s="8"/>
      <c r="O229" s="8"/>
      <c r="P229" s="6"/>
      <c r="Q229" s="6"/>
      <c r="R229" s="6"/>
      <c r="S229" s="12"/>
      <c r="T229" s="12"/>
      <c r="U229" s="7"/>
    </row>
    <row r="230" spans="6:21">
      <c r="F230" s="22"/>
      <c r="G230" s="6"/>
      <c r="H230" s="11"/>
      <c r="I230" s="6"/>
      <c r="J230" s="6"/>
      <c r="K230" s="6"/>
      <c r="L230" s="12"/>
      <c r="M230" s="8"/>
      <c r="N230" s="8"/>
      <c r="O230" s="8"/>
      <c r="P230" s="6"/>
      <c r="Q230" s="6"/>
      <c r="R230" s="6"/>
      <c r="S230" s="12"/>
      <c r="T230" s="12"/>
      <c r="U230" s="7"/>
    </row>
    <row r="231" spans="6:21">
      <c r="F231" s="22"/>
      <c r="G231" s="6"/>
      <c r="H231" s="11"/>
      <c r="I231" s="6"/>
      <c r="J231" s="6"/>
      <c r="K231" s="6"/>
      <c r="L231" s="12"/>
      <c r="M231" s="8"/>
      <c r="N231" s="8"/>
      <c r="O231" s="8"/>
      <c r="P231" s="6"/>
      <c r="Q231" s="6"/>
      <c r="R231" s="6"/>
      <c r="S231" s="12"/>
      <c r="T231" s="12"/>
      <c r="U231" s="7"/>
    </row>
    <row r="232" spans="6:21">
      <c r="F232" s="22"/>
      <c r="G232" s="6"/>
      <c r="H232" s="11"/>
      <c r="I232" s="6"/>
      <c r="J232" s="6"/>
      <c r="K232" s="6"/>
      <c r="L232" s="12"/>
      <c r="M232" s="8"/>
      <c r="N232" s="8"/>
      <c r="O232" s="8"/>
      <c r="P232" s="6"/>
      <c r="Q232" s="6"/>
      <c r="R232" s="6"/>
      <c r="S232" s="12"/>
      <c r="T232" s="12"/>
      <c r="U232" s="7"/>
    </row>
    <row r="233" spans="6:21">
      <c r="F233" s="22"/>
      <c r="G233" s="6"/>
      <c r="H233" s="11"/>
      <c r="I233" s="6"/>
      <c r="J233" s="6"/>
      <c r="K233" s="6"/>
      <c r="L233" s="12"/>
      <c r="M233" s="8"/>
      <c r="N233" s="8"/>
      <c r="O233" s="8"/>
      <c r="P233" s="6"/>
      <c r="Q233" s="6"/>
      <c r="R233" s="6"/>
      <c r="S233" s="12"/>
      <c r="T233" s="12"/>
      <c r="U233" s="7"/>
    </row>
    <row r="234" spans="6:21">
      <c r="F234" s="22"/>
      <c r="G234" s="6"/>
      <c r="H234" s="11"/>
      <c r="I234" s="6"/>
      <c r="J234" s="6"/>
      <c r="K234" s="6"/>
      <c r="L234" s="12"/>
      <c r="M234" s="8"/>
      <c r="N234" s="8"/>
      <c r="O234" s="8"/>
      <c r="P234" s="6"/>
      <c r="Q234" s="6"/>
      <c r="R234" s="6"/>
      <c r="S234" s="12"/>
      <c r="T234" s="12"/>
      <c r="U234" s="7"/>
    </row>
    <row r="235" spans="6:21">
      <c r="F235" s="22"/>
      <c r="G235" s="6"/>
      <c r="H235" s="11"/>
      <c r="I235" s="6"/>
      <c r="J235" s="6"/>
      <c r="K235" s="6"/>
      <c r="L235" s="12"/>
      <c r="M235" s="8"/>
      <c r="N235" s="8"/>
      <c r="O235" s="8"/>
      <c r="P235" s="6"/>
      <c r="Q235" s="6"/>
      <c r="R235" s="6"/>
      <c r="S235" s="12"/>
      <c r="T235" s="12"/>
      <c r="U235" s="7"/>
    </row>
    <row r="236" spans="6:21">
      <c r="F236" s="22"/>
      <c r="G236" s="6"/>
      <c r="H236" s="11"/>
      <c r="I236" s="6"/>
      <c r="J236" s="6"/>
      <c r="K236" s="6"/>
      <c r="L236" s="12"/>
      <c r="M236" s="8"/>
      <c r="N236" s="8"/>
      <c r="O236" s="8"/>
      <c r="P236" s="6"/>
      <c r="Q236" s="6"/>
      <c r="R236" s="6"/>
      <c r="S236" s="12"/>
      <c r="T236" s="12"/>
      <c r="U236" s="7"/>
    </row>
    <row r="237" spans="6:21">
      <c r="F237" s="22"/>
      <c r="G237" s="6"/>
      <c r="H237" s="11"/>
      <c r="I237" s="6"/>
      <c r="J237" s="6"/>
      <c r="K237" s="6"/>
      <c r="L237" s="12"/>
      <c r="M237" s="8"/>
      <c r="N237" s="8"/>
      <c r="O237" s="8"/>
      <c r="P237" s="6"/>
      <c r="Q237" s="6"/>
      <c r="R237" s="6"/>
      <c r="S237" s="12"/>
      <c r="T237" s="12"/>
      <c r="U237" s="7"/>
    </row>
    <row r="238" spans="6:21">
      <c r="F238" s="22"/>
      <c r="G238" s="6"/>
      <c r="H238" s="11"/>
      <c r="I238" s="6"/>
      <c r="J238" s="6"/>
      <c r="K238" s="6"/>
      <c r="L238" s="12"/>
      <c r="M238" s="8"/>
      <c r="N238" s="8"/>
      <c r="O238" s="8"/>
      <c r="P238" s="6"/>
      <c r="Q238" s="6"/>
      <c r="R238" s="6"/>
      <c r="S238" s="12"/>
      <c r="T238" s="12"/>
      <c r="U238" s="7"/>
    </row>
    <row r="239" spans="6:21">
      <c r="F239" s="22"/>
      <c r="G239" s="6"/>
      <c r="H239" s="11"/>
      <c r="I239" s="6"/>
      <c r="J239" s="6"/>
      <c r="K239" s="6"/>
      <c r="L239" s="12"/>
      <c r="M239" s="8"/>
      <c r="N239" s="8"/>
      <c r="O239" s="8"/>
      <c r="P239" s="6"/>
      <c r="Q239" s="6"/>
      <c r="R239" s="6"/>
      <c r="S239" s="12"/>
      <c r="T239" s="12"/>
      <c r="U239" s="7"/>
    </row>
    <row r="240" spans="6:21">
      <c r="F240" s="22"/>
      <c r="G240" s="6"/>
      <c r="H240" s="11"/>
      <c r="I240" s="6"/>
      <c r="J240" s="6"/>
      <c r="K240" s="6"/>
      <c r="L240" s="12"/>
      <c r="M240" s="8"/>
      <c r="N240" s="8"/>
      <c r="O240" s="8"/>
      <c r="P240" s="6"/>
      <c r="Q240" s="6"/>
      <c r="R240" s="6"/>
      <c r="S240" s="12"/>
      <c r="T240" s="12"/>
      <c r="U240" s="7"/>
    </row>
    <row r="241" spans="6:21">
      <c r="F241" s="22"/>
      <c r="G241" s="6"/>
      <c r="H241" s="11"/>
      <c r="I241" s="6"/>
      <c r="J241" s="6"/>
      <c r="K241" s="6"/>
      <c r="L241" s="12"/>
      <c r="M241" s="8"/>
      <c r="N241" s="8"/>
      <c r="O241" s="8"/>
      <c r="P241" s="6"/>
      <c r="Q241" s="6"/>
      <c r="R241" s="6"/>
      <c r="S241" s="12"/>
      <c r="T241" s="12"/>
      <c r="U241" s="7"/>
    </row>
    <row r="242" spans="6:21">
      <c r="F242" s="22"/>
      <c r="G242" s="6"/>
      <c r="H242" s="11"/>
      <c r="I242" s="6"/>
      <c r="J242" s="6"/>
      <c r="K242" s="6"/>
      <c r="L242" s="12"/>
      <c r="M242" s="8"/>
      <c r="N242" s="8"/>
      <c r="O242" s="8"/>
      <c r="P242" s="6"/>
      <c r="Q242" s="6"/>
      <c r="R242" s="6"/>
      <c r="S242" s="12"/>
      <c r="T242" s="12"/>
      <c r="U242" s="7"/>
    </row>
    <row r="243" spans="6:21">
      <c r="F243" s="22"/>
      <c r="G243" s="6"/>
      <c r="H243" s="11"/>
      <c r="I243" s="6"/>
      <c r="J243" s="6"/>
      <c r="K243" s="6"/>
      <c r="L243" s="12"/>
      <c r="M243" s="8"/>
      <c r="N243" s="8"/>
      <c r="O243" s="8"/>
      <c r="P243" s="6"/>
      <c r="Q243" s="6"/>
      <c r="R243" s="6"/>
      <c r="S243" s="12"/>
      <c r="T243" s="12"/>
      <c r="U243" s="7"/>
    </row>
    <row r="244" spans="6:21">
      <c r="F244" s="22"/>
      <c r="G244" s="6"/>
      <c r="H244" s="11"/>
      <c r="I244" s="6"/>
      <c r="J244" s="6"/>
      <c r="K244" s="6"/>
      <c r="L244" s="12"/>
      <c r="M244" s="8"/>
      <c r="N244" s="8"/>
      <c r="O244" s="8"/>
      <c r="P244" s="6"/>
      <c r="Q244" s="6"/>
      <c r="R244" s="6"/>
      <c r="S244" s="12"/>
      <c r="T244" s="12"/>
      <c r="U244" s="7"/>
    </row>
    <row r="245" spans="6:21">
      <c r="F245" s="22"/>
      <c r="G245" s="6"/>
      <c r="H245" s="11"/>
      <c r="I245" s="6"/>
      <c r="J245" s="6"/>
      <c r="K245" s="6"/>
      <c r="L245" s="12"/>
      <c r="M245" s="8"/>
      <c r="N245" s="8"/>
      <c r="O245" s="8"/>
      <c r="P245" s="6"/>
      <c r="Q245" s="6"/>
      <c r="R245" s="6"/>
      <c r="S245" s="12"/>
      <c r="T245" s="12"/>
      <c r="U245" s="7"/>
    </row>
    <row r="246" spans="6:21">
      <c r="F246" s="22"/>
      <c r="G246" s="6"/>
      <c r="H246" s="11"/>
      <c r="I246" s="6"/>
      <c r="J246" s="6"/>
      <c r="K246" s="6"/>
      <c r="L246" s="12"/>
      <c r="M246" s="8"/>
      <c r="N246" s="8"/>
      <c r="O246" s="8"/>
      <c r="P246" s="6"/>
      <c r="Q246" s="6"/>
      <c r="R246" s="6"/>
      <c r="S246" s="12"/>
      <c r="T246" s="12"/>
      <c r="U246" s="7"/>
    </row>
    <row r="247" spans="6:21">
      <c r="F247" s="22"/>
      <c r="G247" s="6"/>
      <c r="H247" s="11"/>
      <c r="I247" s="6"/>
      <c r="J247" s="6"/>
      <c r="K247" s="6"/>
      <c r="L247" s="12"/>
      <c r="M247" s="8"/>
      <c r="N247" s="8"/>
      <c r="O247" s="8"/>
      <c r="P247" s="6"/>
      <c r="Q247" s="6"/>
      <c r="R247" s="6"/>
      <c r="S247" s="12"/>
      <c r="T247" s="12"/>
      <c r="U247" s="7"/>
    </row>
    <row r="248" spans="6:21">
      <c r="F248" s="22"/>
      <c r="G248" s="6"/>
      <c r="H248" s="11"/>
      <c r="I248" s="6"/>
      <c r="J248" s="6"/>
      <c r="K248" s="6"/>
      <c r="L248" s="12"/>
      <c r="M248" s="8"/>
      <c r="N248" s="8"/>
      <c r="O248" s="8"/>
      <c r="P248" s="6"/>
      <c r="Q248" s="6"/>
      <c r="R248" s="6"/>
      <c r="S248" s="12"/>
      <c r="T248" s="12"/>
      <c r="U248" s="7"/>
    </row>
    <row r="249" spans="6:21">
      <c r="F249" s="22"/>
      <c r="G249" s="6"/>
      <c r="H249" s="11"/>
      <c r="I249" s="6"/>
      <c r="J249" s="6"/>
      <c r="K249" s="6"/>
      <c r="L249" s="12"/>
      <c r="M249" s="8"/>
      <c r="N249" s="8"/>
      <c r="O249" s="8"/>
      <c r="P249" s="6"/>
      <c r="Q249" s="6"/>
      <c r="R249" s="6"/>
      <c r="S249" s="12"/>
      <c r="T249" s="12"/>
      <c r="U249" s="7"/>
    </row>
    <row r="250" spans="6:21">
      <c r="F250" s="22"/>
      <c r="G250" s="6"/>
      <c r="H250" s="11"/>
      <c r="I250" s="6"/>
      <c r="J250" s="6"/>
      <c r="K250" s="6"/>
      <c r="L250" s="12"/>
      <c r="M250" s="8"/>
      <c r="N250" s="8"/>
      <c r="O250" s="8"/>
      <c r="P250" s="6"/>
      <c r="Q250" s="6"/>
      <c r="R250" s="6"/>
      <c r="S250" s="12"/>
      <c r="T250" s="12"/>
      <c r="U250" s="7"/>
    </row>
    <row r="251" spans="6:21">
      <c r="F251" s="22"/>
      <c r="G251" s="6"/>
      <c r="H251" s="11"/>
      <c r="I251" s="6"/>
      <c r="J251" s="6"/>
      <c r="K251" s="6"/>
      <c r="L251" s="12"/>
      <c r="M251" s="8"/>
      <c r="N251" s="8"/>
      <c r="O251" s="8"/>
      <c r="P251" s="6"/>
      <c r="Q251" s="6"/>
      <c r="R251" s="6"/>
      <c r="S251" s="12"/>
      <c r="T251" s="12"/>
      <c r="U251" s="7"/>
    </row>
    <row r="252" spans="6:21">
      <c r="F252" s="22"/>
      <c r="G252" s="6"/>
      <c r="H252" s="11"/>
      <c r="I252" s="6"/>
      <c r="J252" s="6"/>
      <c r="K252" s="6"/>
      <c r="L252" s="12"/>
      <c r="M252" s="8"/>
      <c r="N252" s="8"/>
      <c r="O252" s="8"/>
      <c r="P252" s="6"/>
      <c r="Q252" s="6"/>
      <c r="R252" s="6"/>
      <c r="S252" s="12"/>
      <c r="T252" s="12"/>
      <c r="U252" s="7"/>
    </row>
    <row r="253" spans="6:21">
      <c r="F253" s="22"/>
      <c r="G253" s="6"/>
      <c r="H253" s="11"/>
      <c r="I253" s="6"/>
      <c r="J253" s="6"/>
      <c r="K253" s="6"/>
      <c r="L253" s="12"/>
      <c r="M253" s="8"/>
      <c r="N253" s="8"/>
      <c r="O253" s="8"/>
      <c r="P253" s="6"/>
      <c r="Q253" s="6"/>
      <c r="R253" s="6"/>
      <c r="S253" s="12"/>
      <c r="T253" s="12"/>
      <c r="U253" s="7"/>
    </row>
    <row r="254" spans="6:21">
      <c r="F254" s="22"/>
      <c r="G254" s="6"/>
      <c r="H254" s="11"/>
      <c r="I254" s="6"/>
      <c r="J254" s="6"/>
      <c r="K254" s="6"/>
      <c r="L254" s="12"/>
      <c r="M254" s="8"/>
      <c r="N254" s="8"/>
      <c r="O254" s="8"/>
      <c r="P254" s="6"/>
      <c r="Q254" s="6"/>
      <c r="R254" s="6"/>
      <c r="S254" s="12"/>
      <c r="T254" s="12"/>
      <c r="U254" s="7"/>
    </row>
    <row r="255" spans="6:21">
      <c r="F255" s="22"/>
      <c r="G255" s="6"/>
      <c r="H255" s="11"/>
      <c r="I255" s="6"/>
      <c r="J255" s="6"/>
      <c r="K255" s="6"/>
      <c r="L255" s="12"/>
      <c r="M255" s="8"/>
      <c r="N255" s="8"/>
      <c r="O255" s="8"/>
      <c r="P255" s="6"/>
      <c r="Q255" s="6"/>
      <c r="R255" s="6"/>
      <c r="S255" s="12"/>
      <c r="T255" s="12"/>
      <c r="U255" s="7"/>
    </row>
    <row r="256" spans="6:21">
      <c r="F256" s="22"/>
      <c r="G256" s="6"/>
      <c r="H256" s="11"/>
      <c r="I256" s="6"/>
      <c r="J256" s="6"/>
      <c r="K256" s="6"/>
      <c r="L256" s="12"/>
      <c r="M256" s="8"/>
      <c r="N256" s="8"/>
      <c r="O256" s="8"/>
      <c r="P256" s="6"/>
      <c r="Q256" s="6"/>
      <c r="R256" s="6"/>
      <c r="S256" s="12"/>
      <c r="T256" s="12"/>
      <c r="U256" s="7"/>
    </row>
    <row r="257" spans="6:21">
      <c r="F257" s="22"/>
      <c r="G257" s="6"/>
      <c r="H257" s="11"/>
      <c r="I257" s="6"/>
      <c r="J257" s="6"/>
      <c r="K257" s="6"/>
      <c r="L257" s="12"/>
      <c r="M257" s="8"/>
      <c r="N257" s="8"/>
      <c r="O257" s="8"/>
      <c r="P257" s="6"/>
      <c r="Q257" s="6"/>
      <c r="R257" s="6"/>
      <c r="S257" s="12"/>
      <c r="T257" s="12"/>
      <c r="U257" s="7"/>
    </row>
    <row r="258" spans="6:21">
      <c r="F258" s="22"/>
      <c r="G258" s="6"/>
      <c r="H258" s="11"/>
      <c r="I258" s="6"/>
      <c r="J258" s="6"/>
      <c r="K258" s="6"/>
      <c r="L258" s="12"/>
      <c r="M258" s="8"/>
      <c r="N258" s="8"/>
      <c r="O258" s="8"/>
      <c r="P258" s="6"/>
      <c r="Q258" s="6"/>
      <c r="R258" s="6"/>
      <c r="S258" s="12"/>
      <c r="T258" s="12"/>
      <c r="U258" s="7"/>
    </row>
    <row r="259" spans="6:21">
      <c r="F259" s="22"/>
      <c r="G259" s="6"/>
      <c r="H259" s="11"/>
      <c r="I259" s="6"/>
      <c r="J259" s="6"/>
      <c r="K259" s="6"/>
      <c r="L259" s="12"/>
      <c r="M259" s="8"/>
      <c r="N259" s="8"/>
      <c r="O259" s="8"/>
      <c r="P259" s="6"/>
      <c r="Q259" s="6"/>
      <c r="R259" s="6"/>
      <c r="S259" s="12"/>
      <c r="T259" s="12"/>
      <c r="U259" s="7"/>
    </row>
    <row r="260" spans="6:21">
      <c r="F260" s="22"/>
      <c r="G260" s="6"/>
      <c r="H260" s="11"/>
      <c r="I260" s="6"/>
      <c r="J260" s="6"/>
      <c r="K260" s="6"/>
      <c r="L260" s="12"/>
      <c r="M260" s="8"/>
      <c r="N260" s="8"/>
      <c r="O260" s="8"/>
      <c r="P260" s="6"/>
      <c r="Q260" s="6"/>
      <c r="R260" s="6"/>
      <c r="S260" s="12"/>
      <c r="T260" s="12"/>
      <c r="U260" s="7"/>
    </row>
    <row r="261" spans="6:21">
      <c r="F261" s="22"/>
      <c r="G261" s="6"/>
      <c r="H261" s="11"/>
      <c r="I261" s="6"/>
      <c r="J261" s="6"/>
      <c r="K261" s="6"/>
      <c r="L261" s="12"/>
      <c r="M261" s="8"/>
      <c r="N261" s="8"/>
      <c r="O261" s="8"/>
      <c r="P261" s="6"/>
      <c r="Q261" s="6"/>
      <c r="R261" s="6"/>
      <c r="S261" s="12"/>
      <c r="T261" s="12"/>
      <c r="U261" s="7"/>
    </row>
    <row r="262" spans="6:21">
      <c r="F262" s="22"/>
      <c r="G262" s="6"/>
      <c r="H262" s="11"/>
      <c r="I262" s="6"/>
      <c r="J262" s="6"/>
      <c r="K262" s="6"/>
      <c r="L262" s="12"/>
      <c r="M262" s="8"/>
      <c r="N262" s="8"/>
      <c r="O262" s="8"/>
      <c r="P262" s="6"/>
      <c r="Q262" s="6"/>
      <c r="R262" s="6"/>
      <c r="S262" s="12"/>
      <c r="T262" s="12"/>
      <c r="U262" s="7"/>
    </row>
    <row r="263" spans="6:21">
      <c r="F263" s="22"/>
      <c r="G263" s="6"/>
      <c r="H263" s="11"/>
      <c r="I263" s="6"/>
      <c r="J263" s="6"/>
      <c r="K263" s="6"/>
      <c r="L263" s="12"/>
      <c r="M263" s="8"/>
      <c r="N263" s="8"/>
      <c r="O263" s="8"/>
      <c r="P263" s="6"/>
      <c r="Q263" s="6"/>
      <c r="R263" s="6"/>
      <c r="S263" s="12"/>
      <c r="T263" s="12"/>
      <c r="U263" s="7"/>
    </row>
    <row r="264" spans="6:21">
      <c r="F264" s="22"/>
      <c r="G264" s="6"/>
      <c r="H264" s="11"/>
      <c r="I264" s="6"/>
      <c r="J264" s="6"/>
      <c r="K264" s="6"/>
      <c r="L264" s="12"/>
      <c r="M264" s="8"/>
      <c r="N264" s="8"/>
      <c r="O264" s="8"/>
      <c r="P264" s="6"/>
      <c r="Q264" s="6"/>
      <c r="R264" s="6"/>
      <c r="S264" s="12"/>
      <c r="T264" s="12"/>
      <c r="U264" s="7"/>
    </row>
    <row r="265" spans="6:21">
      <c r="F265" s="22"/>
      <c r="G265" s="6"/>
      <c r="H265" s="11"/>
      <c r="I265" s="6"/>
      <c r="J265" s="6"/>
      <c r="K265" s="6"/>
      <c r="L265" s="12"/>
      <c r="M265" s="8"/>
      <c r="N265" s="8"/>
      <c r="O265" s="8"/>
      <c r="P265" s="6"/>
      <c r="Q265" s="6"/>
      <c r="R265" s="6"/>
      <c r="S265" s="12"/>
      <c r="T265" s="12"/>
      <c r="U265" s="7"/>
    </row>
    <row r="266" spans="6:21">
      <c r="F266" s="22"/>
      <c r="G266" s="6"/>
      <c r="H266" s="11"/>
      <c r="I266" s="6"/>
      <c r="J266" s="6"/>
      <c r="K266" s="6"/>
      <c r="L266" s="12"/>
      <c r="M266" s="8"/>
      <c r="N266" s="8"/>
      <c r="O266" s="8"/>
      <c r="P266" s="6"/>
      <c r="Q266" s="6"/>
      <c r="R266" s="6"/>
      <c r="S266" s="12"/>
      <c r="T266" s="12"/>
      <c r="U266" s="7"/>
    </row>
    <row r="267" spans="6:21">
      <c r="F267" s="22"/>
      <c r="G267" s="6"/>
      <c r="H267" s="11"/>
      <c r="I267" s="6"/>
      <c r="J267" s="6"/>
      <c r="K267" s="6"/>
      <c r="L267" s="12"/>
      <c r="M267" s="8"/>
      <c r="N267" s="8"/>
      <c r="O267" s="8"/>
      <c r="P267" s="6"/>
      <c r="Q267" s="6"/>
      <c r="R267" s="6"/>
      <c r="S267" s="12"/>
      <c r="T267" s="12"/>
      <c r="U267" s="7"/>
    </row>
    <row r="268" spans="6:21">
      <c r="F268" s="22"/>
      <c r="G268" s="6"/>
      <c r="H268" s="11"/>
      <c r="I268" s="6"/>
      <c r="J268" s="6"/>
      <c r="K268" s="6"/>
      <c r="L268" s="12"/>
      <c r="M268" s="8"/>
      <c r="N268" s="8"/>
      <c r="O268" s="8"/>
      <c r="P268" s="6"/>
      <c r="Q268" s="6"/>
      <c r="R268" s="6"/>
      <c r="S268" s="12"/>
      <c r="T268" s="12"/>
      <c r="U268" s="7"/>
    </row>
    <row r="269" spans="6:21">
      <c r="F269" s="22"/>
      <c r="G269" s="6"/>
      <c r="H269" s="11"/>
      <c r="I269" s="6"/>
      <c r="J269" s="6"/>
      <c r="K269" s="6"/>
      <c r="L269" s="12"/>
      <c r="M269" s="8"/>
      <c r="N269" s="8"/>
      <c r="O269" s="8"/>
      <c r="P269" s="6"/>
      <c r="Q269" s="6"/>
      <c r="R269" s="6"/>
      <c r="S269" s="12"/>
      <c r="T269" s="12"/>
      <c r="U269" s="7"/>
    </row>
    <row r="270" spans="6:21">
      <c r="F270" s="22"/>
      <c r="G270" s="6"/>
      <c r="H270" s="11"/>
      <c r="I270" s="6"/>
      <c r="J270" s="6"/>
      <c r="K270" s="6"/>
      <c r="L270" s="12"/>
      <c r="M270" s="8"/>
      <c r="N270" s="8"/>
      <c r="O270" s="8"/>
      <c r="P270" s="6"/>
      <c r="Q270" s="6"/>
      <c r="R270" s="6"/>
      <c r="S270" s="12"/>
      <c r="T270" s="12"/>
      <c r="U270" s="7"/>
    </row>
    <row r="271" spans="6:21">
      <c r="F271" s="22"/>
      <c r="G271" s="6"/>
      <c r="H271" s="11"/>
      <c r="I271" s="6"/>
      <c r="J271" s="6"/>
      <c r="K271" s="6"/>
      <c r="L271" s="12"/>
      <c r="M271" s="8"/>
      <c r="N271" s="8"/>
      <c r="O271" s="8"/>
      <c r="P271" s="6"/>
      <c r="Q271" s="6"/>
      <c r="R271" s="6"/>
      <c r="S271" s="12"/>
      <c r="T271" s="12"/>
      <c r="U271" s="7"/>
    </row>
    <row r="272" spans="6:21">
      <c r="F272" s="22"/>
      <c r="G272" s="6"/>
      <c r="H272" s="11"/>
      <c r="I272" s="6"/>
      <c r="J272" s="6"/>
      <c r="K272" s="6"/>
      <c r="L272" s="12"/>
      <c r="M272" s="8"/>
      <c r="N272" s="8"/>
      <c r="O272" s="8"/>
      <c r="P272" s="6"/>
      <c r="Q272" s="6"/>
      <c r="R272" s="6"/>
      <c r="S272" s="12"/>
      <c r="T272" s="12"/>
      <c r="U272" s="7"/>
    </row>
    <row r="273" spans="6:21">
      <c r="F273" s="22"/>
      <c r="G273" s="6"/>
      <c r="H273" s="11"/>
      <c r="I273" s="6"/>
      <c r="J273" s="6"/>
      <c r="K273" s="6"/>
      <c r="L273" s="12"/>
      <c r="M273" s="8"/>
      <c r="N273" s="8"/>
      <c r="O273" s="8"/>
      <c r="P273" s="6"/>
      <c r="Q273" s="6"/>
      <c r="R273" s="6"/>
      <c r="S273" s="12"/>
      <c r="T273" s="12"/>
      <c r="U273" s="7"/>
    </row>
    <row r="274" spans="6:21">
      <c r="F274" s="22"/>
      <c r="G274" s="6"/>
      <c r="H274" s="11"/>
      <c r="I274" s="6"/>
      <c r="J274" s="6"/>
      <c r="K274" s="6"/>
      <c r="L274" s="12"/>
      <c r="M274" s="8"/>
      <c r="N274" s="8"/>
      <c r="O274" s="8"/>
      <c r="P274" s="6"/>
      <c r="Q274" s="6"/>
      <c r="R274" s="6"/>
      <c r="S274" s="12"/>
      <c r="T274" s="12"/>
      <c r="U274" s="7"/>
    </row>
    <row r="275" spans="6:21">
      <c r="F275" s="22"/>
      <c r="G275" s="6"/>
      <c r="H275" s="11"/>
      <c r="I275" s="6"/>
      <c r="J275" s="6"/>
      <c r="K275" s="6"/>
      <c r="L275" s="12"/>
      <c r="M275" s="8"/>
      <c r="N275" s="8"/>
      <c r="O275" s="8"/>
      <c r="P275" s="6"/>
      <c r="Q275" s="6"/>
      <c r="R275" s="6"/>
      <c r="S275" s="12"/>
      <c r="T275" s="12"/>
      <c r="U275" s="7"/>
    </row>
    <row r="276" spans="6:21">
      <c r="F276" s="22"/>
      <c r="G276" s="6"/>
      <c r="H276" s="11"/>
      <c r="I276" s="6"/>
      <c r="J276" s="6"/>
      <c r="K276" s="6"/>
      <c r="L276" s="12"/>
      <c r="M276" s="8"/>
      <c r="N276" s="8"/>
      <c r="O276" s="8"/>
      <c r="P276" s="6"/>
      <c r="Q276" s="6"/>
      <c r="R276" s="6"/>
      <c r="S276" s="12"/>
      <c r="T276" s="12"/>
      <c r="U276" s="7"/>
    </row>
    <row r="277" spans="6:21">
      <c r="F277" s="22"/>
      <c r="G277" s="6"/>
      <c r="H277" s="11"/>
      <c r="I277" s="6"/>
      <c r="J277" s="6"/>
      <c r="K277" s="6"/>
      <c r="L277" s="12"/>
      <c r="M277" s="8"/>
      <c r="N277" s="8"/>
      <c r="O277" s="8"/>
      <c r="P277" s="6"/>
      <c r="Q277" s="6"/>
      <c r="R277" s="6"/>
      <c r="S277" s="12"/>
      <c r="T277" s="12"/>
      <c r="U277" s="7"/>
    </row>
    <row r="278" spans="6:21">
      <c r="F278" s="22"/>
      <c r="G278" s="6"/>
      <c r="H278" s="11"/>
      <c r="I278" s="6"/>
      <c r="J278" s="6"/>
      <c r="K278" s="6"/>
      <c r="L278" s="12"/>
      <c r="M278" s="8"/>
      <c r="N278" s="8"/>
      <c r="O278" s="8"/>
      <c r="P278" s="6"/>
      <c r="Q278" s="6"/>
      <c r="R278" s="6"/>
      <c r="S278" s="12"/>
      <c r="T278" s="12"/>
      <c r="U278" s="7"/>
    </row>
    <row r="279" spans="6:21">
      <c r="F279" s="22"/>
      <c r="G279" s="6"/>
      <c r="H279" s="11"/>
      <c r="I279" s="6"/>
      <c r="J279" s="6"/>
      <c r="K279" s="6"/>
      <c r="L279" s="12"/>
      <c r="M279" s="8"/>
      <c r="N279" s="8"/>
      <c r="O279" s="8"/>
      <c r="P279" s="6"/>
      <c r="Q279" s="6"/>
      <c r="R279" s="6"/>
      <c r="S279" s="12"/>
      <c r="T279" s="12"/>
      <c r="U279" s="7"/>
    </row>
    <row r="280" spans="6:21">
      <c r="F280" s="22"/>
      <c r="G280" s="6"/>
      <c r="H280" s="11"/>
      <c r="I280" s="6"/>
      <c r="J280" s="6"/>
      <c r="K280" s="6"/>
      <c r="L280" s="12"/>
      <c r="M280" s="8"/>
      <c r="N280" s="8"/>
      <c r="O280" s="8"/>
      <c r="P280" s="6"/>
      <c r="Q280" s="6"/>
      <c r="R280" s="6"/>
      <c r="S280" s="12"/>
      <c r="T280" s="12"/>
      <c r="U280" s="7"/>
    </row>
    <row r="281" spans="6:21">
      <c r="F281" s="22"/>
      <c r="G281" s="6"/>
      <c r="H281" s="11"/>
      <c r="I281" s="6"/>
      <c r="J281" s="6"/>
      <c r="K281" s="6"/>
      <c r="L281" s="12"/>
      <c r="M281" s="8"/>
      <c r="N281" s="8"/>
      <c r="O281" s="8"/>
      <c r="P281" s="6"/>
      <c r="Q281" s="6"/>
      <c r="R281" s="6"/>
      <c r="S281" s="12"/>
      <c r="T281" s="12"/>
      <c r="U281" s="7"/>
    </row>
    <row r="282" spans="6:21">
      <c r="F282" s="22"/>
      <c r="G282" s="6"/>
      <c r="H282" s="11"/>
      <c r="I282" s="6"/>
      <c r="J282" s="6"/>
      <c r="K282" s="6"/>
      <c r="L282" s="12"/>
      <c r="M282" s="8"/>
      <c r="N282" s="8"/>
      <c r="O282" s="8"/>
      <c r="P282" s="6"/>
      <c r="Q282" s="6"/>
      <c r="R282" s="6"/>
      <c r="S282" s="12"/>
      <c r="T282" s="12"/>
      <c r="U282" s="7"/>
    </row>
    <row r="283" spans="6:21">
      <c r="F283" s="22"/>
      <c r="G283" s="6"/>
      <c r="H283" s="11"/>
      <c r="I283" s="6"/>
      <c r="J283" s="6"/>
      <c r="K283" s="6"/>
      <c r="L283" s="12"/>
      <c r="M283" s="8"/>
      <c r="N283" s="8"/>
      <c r="O283" s="8"/>
      <c r="P283" s="6"/>
      <c r="Q283" s="6"/>
      <c r="R283" s="6"/>
      <c r="S283" s="12"/>
      <c r="T283" s="12"/>
      <c r="U283" s="7"/>
    </row>
    <row r="284" spans="6:21">
      <c r="F284" s="22"/>
      <c r="G284" s="6"/>
      <c r="H284" s="11"/>
      <c r="I284" s="6"/>
      <c r="J284" s="6"/>
      <c r="K284" s="6"/>
      <c r="L284" s="12"/>
      <c r="M284" s="8"/>
      <c r="N284" s="8"/>
      <c r="O284" s="8"/>
      <c r="P284" s="6"/>
      <c r="Q284" s="6"/>
      <c r="R284" s="6"/>
      <c r="S284" s="12"/>
      <c r="T284" s="12"/>
      <c r="U284" s="7"/>
    </row>
    <row r="285" spans="6:21">
      <c r="F285" s="22"/>
      <c r="G285" s="6"/>
      <c r="H285" s="11"/>
      <c r="I285" s="6"/>
      <c r="J285" s="6"/>
      <c r="K285" s="6"/>
      <c r="L285" s="12"/>
      <c r="M285" s="8"/>
      <c r="N285" s="8"/>
      <c r="O285" s="8"/>
      <c r="P285" s="6"/>
      <c r="Q285" s="6"/>
      <c r="R285" s="6"/>
      <c r="S285" s="12"/>
      <c r="T285" s="12"/>
      <c r="U285" s="7"/>
    </row>
    <row r="286" spans="6:21">
      <c r="F286" s="22"/>
      <c r="G286" s="6"/>
      <c r="H286" s="11"/>
      <c r="I286" s="6"/>
      <c r="J286" s="6"/>
      <c r="K286" s="6"/>
      <c r="L286" s="12"/>
      <c r="M286" s="8"/>
      <c r="N286" s="8"/>
      <c r="O286" s="8"/>
      <c r="P286" s="6"/>
      <c r="Q286" s="6"/>
      <c r="R286" s="6"/>
      <c r="S286" s="12"/>
      <c r="T286" s="12"/>
      <c r="U286" s="7"/>
    </row>
    <row r="287" spans="6:21">
      <c r="F287" s="22"/>
      <c r="G287" s="6"/>
      <c r="H287" s="11"/>
      <c r="I287" s="6"/>
      <c r="J287" s="6"/>
      <c r="K287" s="6"/>
      <c r="L287" s="12"/>
      <c r="M287" s="8"/>
      <c r="N287" s="8"/>
      <c r="O287" s="8"/>
      <c r="P287" s="6"/>
      <c r="Q287" s="6"/>
      <c r="R287" s="6"/>
      <c r="S287" s="12"/>
      <c r="T287" s="12"/>
      <c r="U287" s="7"/>
    </row>
    <row r="288" spans="6:21">
      <c r="F288" s="22"/>
      <c r="G288" s="6"/>
      <c r="H288" s="11"/>
      <c r="I288" s="6"/>
      <c r="J288" s="6"/>
      <c r="K288" s="6"/>
      <c r="L288" s="12"/>
      <c r="M288" s="8"/>
      <c r="N288" s="8"/>
      <c r="O288" s="8"/>
      <c r="P288" s="6"/>
      <c r="Q288" s="6"/>
      <c r="R288" s="6"/>
      <c r="S288" s="12"/>
      <c r="T288" s="12"/>
      <c r="U288" s="7"/>
    </row>
    <row r="289" spans="6:21">
      <c r="F289" s="22"/>
      <c r="G289" s="6"/>
      <c r="H289" s="11"/>
      <c r="I289" s="6"/>
      <c r="J289" s="6"/>
      <c r="K289" s="6"/>
      <c r="L289" s="12"/>
      <c r="M289" s="8"/>
      <c r="N289" s="8"/>
      <c r="O289" s="8"/>
      <c r="P289" s="6"/>
      <c r="Q289" s="6"/>
      <c r="R289" s="6"/>
      <c r="S289" s="12"/>
      <c r="T289" s="12"/>
      <c r="U289" s="7"/>
    </row>
    <row r="290" spans="6:21">
      <c r="F290" s="22"/>
      <c r="G290" s="6"/>
      <c r="H290" s="11"/>
      <c r="I290" s="6"/>
      <c r="J290" s="6"/>
      <c r="K290" s="6"/>
      <c r="L290" s="12"/>
      <c r="M290" s="8"/>
      <c r="N290" s="8"/>
      <c r="O290" s="8"/>
      <c r="P290" s="6"/>
      <c r="Q290" s="6"/>
      <c r="R290" s="6"/>
      <c r="S290" s="12"/>
      <c r="T290" s="12"/>
      <c r="U290" s="7"/>
    </row>
    <row r="291" spans="6:21">
      <c r="F291" s="22"/>
      <c r="G291" s="6"/>
      <c r="H291" s="11"/>
      <c r="I291" s="6"/>
      <c r="J291" s="6"/>
      <c r="K291" s="6"/>
      <c r="L291" s="12"/>
      <c r="M291" s="8"/>
      <c r="N291" s="8"/>
      <c r="O291" s="8"/>
      <c r="P291" s="6"/>
      <c r="Q291" s="6"/>
      <c r="R291" s="6"/>
      <c r="S291" s="12"/>
      <c r="T291" s="12"/>
      <c r="U291" s="7"/>
    </row>
    <row r="292" spans="6:21">
      <c r="F292" s="22"/>
      <c r="G292" s="6"/>
      <c r="H292" s="11"/>
      <c r="I292" s="6"/>
      <c r="J292" s="6"/>
      <c r="K292" s="6"/>
      <c r="L292" s="12"/>
      <c r="M292" s="8"/>
      <c r="N292" s="8"/>
      <c r="O292" s="8"/>
      <c r="P292" s="6"/>
      <c r="Q292" s="6"/>
      <c r="R292" s="6"/>
      <c r="S292" s="12"/>
      <c r="T292" s="12"/>
      <c r="U292" s="7"/>
    </row>
    <row r="293" spans="6:21">
      <c r="F293" s="22"/>
      <c r="G293" s="6"/>
      <c r="H293" s="11"/>
      <c r="I293" s="6"/>
      <c r="J293" s="6"/>
      <c r="K293" s="6"/>
      <c r="L293" s="12"/>
      <c r="M293" s="8"/>
      <c r="N293" s="8"/>
      <c r="O293" s="8"/>
      <c r="P293" s="6"/>
      <c r="Q293" s="6"/>
      <c r="R293" s="6"/>
      <c r="S293" s="12"/>
      <c r="T293" s="12"/>
      <c r="U293" s="7"/>
    </row>
    <row r="294" spans="6:21">
      <c r="F294" s="22"/>
      <c r="G294" s="6"/>
      <c r="H294" s="11"/>
      <c r="I294" s="6"/>
      <c r="J294" s="6"/>
      <c r="K294" s="6"/>
      <c r="L294" s="12"/>
      <c r="M294" s="8"/>
      <c r="N294" s="8"/>
      <c r="O294" s="8"/>
      <c r="P294" s="6"/>
      <c r="Q294" s="6"/>
      <c r="R294" s="6"/>
      <c r="S294" s="12"/>
      <c r="T294" s="12"/>
      <c r="U294" s="7"/>
    </row>
    <row r="295" spans="6:21">
      <c r="F295" s="22"/>
      <c r="G295" s="6"/>
      <c r="H295" s="11"/>
      <c r="I295" s="6"/>
      <c r="J295" s="6"/>
      <c r="K295" s="6"/>
      <c r="L295" s="12"/>
      <c r="M295" s="8"/>
      <c r="N295" s="8"/>
      <c r="O295" s="8"/>
      <c r="P295" s="6"/>
      <c r="Q295" s="6"/>
      <c r="R295" s="6"/>
      <c r="S295" s="12"/>
      <c r="T295" s="12"/>
      <c r="U295" s="7"/>
    </row>
    <row r="296" spans="6:21">
      <c r="F296" s="22"/>
      <c r="G296" s="6"/>
      <c r="H296" s="11"/>
      <c r="I296" s="6"/>
      <c r="J296" s="6"/>
      <c r="K296" s="6"/>
      <c r="L296" s="12"/>
      <c r="M296" s="8"/>
      <c r="N296" s="8"/>
      <c r="O296" s="8"/>
      <c r="P296" s="6"/>
      <c r="Q296" s="6"/>
      <c r="R296" s="6"/>
      <c r="S296" s="12"/>
      <c r="T296" s="12"/>
      <c r="U296" s="7"/>
    </row>
    <row r="297" spans="6:21">
      <c r="F297" s="22"/>
      <c r="G297" s="6"/>
      <c r="H297" s="11"/>
      <c r="I297" s="6"/>
      <c r="J297" s="6"/>
      <c r="K297" s="6"/>
      <c r="L297" s="12"/>
      <c r="M297" s="8"/>
      <c r="N297" s="8"/>
      <c r="O297" s="8"/>
      <c r="P297" s="6"/>
      <c r="Q297" s="6"/>
      <c r="R297" s="6"/>
      <c r="S297" s="12"/>
      <c r="T297" s="12"/>
      <c r="U297" s="7"/>
    </row>
    <row r="298" spans="6:21">
      <c r="F298" s="22"/>
      <c r="G298" s="6"/>
      <c r="H298" s="11"/>
      <c r="I298" s="6"/>
      <c r="J298" s="6"/>
      <c r="K298" s="6"/>
      <c r="L298" s="12"/>
      <c r="M298" s="8"/>
      <c r="N298" s="8"/>
      <c r="O298" s="8"/>
      <c r="P298" s="6"/>
      <c r="Q298" s="6"/>
      <c r="R298" s="6"/>
      <c r="S298" s="12"/>
      <c r="T298" s="12"/>
      <c r="U298" s="7"/>
    </row>
    <row r="299" spans="6:21">
      <c r="F299" s="22"/>
      <c r="G299" s="6"/>
      <c r="H299" s="11"/>
      <c r="I299" s="6"/>
      <c r="J299" s="6"/>
      <c r="K299" s="6"/>
      <c r="L299" s="12"/>
      <c r="M299" s="8"/>
      <c r="N299" s="8"/>
      <c r="O299" s="8"/>
      <c r="P299" s="6"/>
      <c r="Q299" s="6"/>
      <c r="R299" s="6"/>
      <c r="S299" s="12"/>
      <c r="T299" s="12"/>
      <c r="U299" s="7"/>
    </row>
    <row r="300" spans="6:21">
      <c r="F300" s="22"/>
      <c r="G300" s="6"/>
      <c r="H300" s="11"/>
      <c r="I300" s="6"/>
      <c r="J300" s="6"/>
      <c r="K300" s="6"/>
      <c r="L300" s="12"/>
      <c r="M300" s="8"/>
      <c r="N300" s="8"/>
      <c r="O300" s="8"/>
      <c r="P300" s="6"/>
      <c r="Q300" s="6"/>
      <c r="R300" s="6"/>
      <c r="S300" s="12"/>
      <c r="T300" s="12"/>
      <c r="U300" s="7"/>
    </row>
    <row r="301" spans="6:21">
      <c r="F301" s="22"/>
      <c r="G301" s="6"/>
      <c r="H301" s="11"/>
      <c r="I301" s="6"/>
      <c r="J301" s="6"/>
      <c r="K301" s="6"/>
      <c r="L301" s="12"/>
      <c r="M301" s="8"/>
      <c r="N301" s="8"/>
      <c r="O301" s="8"/>
      <c r="P301" s="6"/>
      <c r="Q301" s="6"/>
      <c r="R301" s="6"/>
      <c r="S301" s="12"/>
      <c r="T301" s="12"/>
      <c r="U301" s="7"/>
    </row>
    <row r="302" spans="6:21">
      <c r="F302" s="22"/>
      <c r="G302" s="6"/>
      <c r="H302" s="11"/>
      <c r="I302" s="6"/>
      <c r="J302" s="6"/>
      <c r="K302" s="6"/>
      <c r="L302" s="12"/>
      <c r="M302" s="8"/>
      <c r="N302" s="8"/>
      <c r="O302" s="8"/>
      <c r="P302" s="6"/>
      <c r="Q302" s="6"/>
      <c r="R302" s="6"/>
      <c r="S302" s="12"/>
      <c r="T302" s="12"/>
      <c r="U302" s="7"/>
    </row>
    <row r="303" spans="6:21">
      <c r="F303" s="22"/>
      <c r="G303" s="6"/>
      <c r="H303" s="11"/>
      <c r="I303" s="6"/>
      <c r="J303" s="6"/>
      <c r="K303" s="6"/>
      <c r="L303" s="12"/>
      <c r="M303" s="8"/>
      <c r="N303" s="8"/>
      <c r="O303" s="8"/>
      <c r="P303" s="6"/>
      <c r="Q303" s="6"/>
      <c r="R303" s="6"/>
      <c r="S303" s="12"/>
      <c r="T303" s="12"/>
      <c r="U303" s="7"/>
    </row>
    <row r="304" spans="6:21">
      <c r="F304" s="22"/>
      <c r="G304" s="6"/>
      <c r="H304" s="11"/>
      <c r="I304" s="6"/>
      <c r="J304" s="6"/>
      <c r="K304" s="6"/>
      <c r="L304" s="12"/>
      <c r="M304" s="8"/>
      <c r="N304" s="8"/>
      <c r="O304" s="8"/>
      <c r="P304" s="6"/>
      <c r="Q304" s="6"/>
      <c r="R304" s="6"/>
      <c r="S304" s="12"/>
      <c r="T304" s="12"/>
      <c r="U304" s="7"/>
    </row>
    <row r="305" spans="6:21">
      <c r="F305" s="22"/>
      <c r="G305" s="6"/>
      <c r="H305" s="11"/>
      <c r="I305" s="6"/>
      <c r="J305" s="6"/>
      <c r="K305" s="6"/>
      <c r="L305" s="12"/>
      <c r="M305" s="8"/>
      <c r="N305" s="8"/>
      <c r="O305" s="8"/>
      <c r="P305" s="6"/>
      <c r="Q305" s="6"/>
      <c r="R305" s="6"/>
      <c r="S305" s="12"/>
      <c r="T305" s="12"/>
      <c r="U305" s="7"/>
    </row>
    <row r="306" spans="6:21">
      <c r="F306" s="22"/>
      <c r="G306" s="6"/>
      <c r="H306" s="11"/>
      <c r="I306" s="6"/>
      <c r="J306" s="6"/>
      <c r="K306" s="6"/>
      <c r="L306" s="12"/>
      <c r="M306" s="8"/>
      <c r="N306" s="8"/>
      <c r="O306" s="8"/>
      <c r="P306" s="6"/>
      <c r="Q306" s="6"/>
      <c r="R306" s="6"/>
      <c r="S306" s="12"/>
      <c r="T306" s="12"/>
      <c r="U306" s="7"/>
    </row>
    <row r="307" spans="6:21">
      <c r="F307" s="22"/>
      <c r="G307" s="6"/>
      <c r="H307" s="11"/>
      <c r="I307" s="6"/>
      <c r="J307" s="6"/>
      <c r="K307" s="6"/>
      <c r="L307" s="12"/>
      <c r="M307" s="8"/>
      <c r="N307" s="8"/>
      <c r="O307" s="8"/>
      <c r="P307" s="6"/>
      <c r="Q307" s="6"/>
      <c r="R307" s="6"/>
      <c r="S307" s="12"/>
      <c r="T307" s="12"/>
      <c r="U307" s="7"/>
    </row>
    <row r="308" spans="6:21">
      <c r="F308" s="22"/>
      <c r="G308" s="6"/>
      <c r="H308" s="11"/>
      <c r="I308" s="6"/>
      <c r="J308" s="6"/>
      <c r="K308" s="6"/>
      <c r="L308" s="12"/>
      <c r="M308" s="8"/>
      <c r="N308" s="8"/>
      <c r="O308" s="8"/>
      <c r="P308" s="6"/>
      <c r="Q308" s="6"/>
      <c r="R308" s="6"/>
      <c r="S308" s="12"/>
      <c r="T308" s="12"/>
      <c r="U308" s="7"/>
    </row>
    <row r="309" spans="6:21">
      <c r="F309" s="22"/>
      <c r="G309" s="6"/>
      <c r="H309" s="11"/>
      <c r="I309" s="6"/>
      <c r="J309" s="6"/>
      <c r="K309" s="6"/>
      <c r="L309" s="12"/>
      <c r="M309" s="8"/>
      <c r="N309" s="8"/>
      <c r="O309" s="8"/>
      <c r="P309" s="6"/>
      <c r="Q309" s="6"/>
      <c r="R309" s="6"/>
      <c r="S309" s="12"/>
      <c r="T309" s="12"/>
      <c r="U309" s="7"/>
    </row>
    <row r="310" spans="6:21">
      <c r="F310" s="22"/>
      <c r="G310" s="6"/>
      <c r="H310" s="11"/>
      <c r="I310" s="6"/>
      <c r="J310" s="6"/>
      <c r="K310" s="6"/>
      <c r="L310" s="12"/>
      <c r="M310" s="8"/>
      <c r="N310" s="8"/>
      <c r="O310" s="8"/>
      <c r="P310" s="6"/>
      <c r="Q310" s="6"/>
      <c r="R310" s="6"/>
      <c r="S310" s="12"/>
      <c r="T310" s="12"/>
      <c r="U310" s="7"/>
    </row>
    <row r="311" spans="6:21">
      <c r="F311" s="22"/>
      <c r="G311" s="6"/>
      <c r="H311" s="11"/>
      <c r="I311" s="6"/>
      <c r="J311" s="6"/>
      <c r="K311" s="6"/>
      <c r="L311" s="12"/>
      <c r="M311" s="8"/>
      <c r="N311" s="8"/>
      <c r="O311" s="8"/>
      <c r="P311" s="6"/>
      <c r="Q311" s="6"/>
      <c r="R311" s="6"/>
      <c r="S311" s="12"/>
      <c r="T311" s="12"/>
      <c r="U311" s="7"/>
    </row>
    <row r="312" spans="6:21">
      <c r="F312" s="22"/>
      <c r="G312" s="6"/>
      <c r="H312" s="11"/>
      <c r="I312" s="6"/>
      <c r="J312" s="6"/>
      <c r="K312" s="6"/>
      <c r="L312" s="12"/>
      <c r="M312" s="8"/>
      <c r="N312" s="8"/>
      <c r="O312" s="8"/>
      <c r="P312" s="6"/>
      <c r="Q312" s="6"/>
      <c r="R312" s="6"/>
      <c r="S312" s="12"/>
      <c r="T312" s="12"/>
      <c r="U312" s="7"/>
    </row>
    <row r="313" spans="6:21">
      <c r="F313" s="22"/>
      <c r="G313" s="6"/>
      <c r="H313" s="11"/>
      <c r="I313" s="6"/>
      <c r="J313" s="6"/>
      <c r="K313" s="6"/>
      <c r="L313" s="12"/>
      <c r="M313" s="8"/>
      <c r="N313" s="8"/>
      <c r="O313" s="8"/>
      <c r="P313" s="6"/>
      <c r="Q313" s="6"/>
      <c r="R313" s="6"/>
      <c r="S313" s="12"/>
      <c r="T313" s="12"/>
      <c r="U313" s="7"/>
    </row>
    <row r="314" spans="6:21">
      <c r="F314" s="22"/>
      <c r="G314" s="6"/>
      <c r="H314" s="11"/>
      <c r="I314" s="6"/>
      <c r="J314" s="6"/>
      <c r="K314" s="6"/>
      <c r="L314" s="12"/>
      <c r="M314" s="8"/>
      <c r="N314" s="8"/>
      <c r="O314" s="8"/>
      <c r="P314" s="6"/>
      <c r="Q314" s="6"/>
      <c r="R314" s="6"/>
      <c r="S314" s="12"/>
      <c r="T314" s="12"/>
      <c r="U314" s="7"/>
    </row>
    <row r="315" spans="6:21">
      <c r="F315" s="22"/>
      <c r="G315" s="6"/>
      <c r="H315" s="11"/>
      <c r="I315" s="6"/>
      <c r="J315" s="6"/>
      <c r="K315" s="6"/>
      <c r="L315" s="12"/>
      <c r="M315" s="8"/>
      <c r="N315" s="8"/>
      <c r="O315" s="8"/>
      <c r="P315" s="6"/>
      <c r="Q315" s="6"/>
      <c r="R315" s="6"/>
      <c r="S315" s="12"/>
      <c r="T315" s="12"/>
      <c r="U315" s="7"/>
    </row>
    <row r="316" spans="6:21">
      <c r="F316" s="22"/>
      <c r="G316" s="6"/>
      <c r="H316" s="11"/>
      <c r="I316" s="6"/>
      <c r="J316" s="6"/>
      <c r="K316" s="6"/>
      <c r="L316" s="12"/>
      <c r="M316" s="8"/>
      <c r="N316" s="8"/>
      <c r="O316" s="8"/>
      <c r="P316" s="6"/>
      <c r="Q316" s="6"/>
      <c r="R316" s="6"/>
      <c r="S316" s="12"/>
      <c r="T316" s="12"/>
      <c r="U316" s="7"/>
    </row>
    <row r="317" spans="6:21">
      <c r="F317" s="22"/>
      <c r="G317" s="6"/>
      <c r="H317" s="11"/>
      <c r="I317" s="6"/>
      <c r="J317" s="6"/>
      <c r="K317" s="6"/>
      <c r="L317" s="12"/>
      <c r="M317" s="8"/>
      <c r="N317" s="8"/>
      <c r="O317" s="8"/>
      <c r="P317" s="6"/>
      <c r="Q317" s="6"/>
      <c r="R317" s="6"/>
      <c r="S317" s="12"/>
      <c r="T317" s="12"/>
      <c r="U317" s="7"/>
    </row>
    <row r="318" spans="6:21">
      <c r="F318" s="22"/>
      <c r="G318" s="6"/>
      <c r="H318" s="11"/>
      <c r="I318" s="6"/>
      <c r="J318" s="6"/>
      <c r="K318" s="6"/>
      <c r="L318" s="12"/>
      <c r="M318" s="8"/>
      <c r="N318" s="8"/>
      <c r="O318" s="8"/>
      <c r="P318" s="6"/>
      <c r="Q318" s="6"/>
      <c r="R318" s="6"/>
      <c r="S318" s="12"/>
      <c r="T318" s="12"/>
      <c r="U318" s="7"/>
    </row>
    <row r="319" spans="6:21">
      <c r="F319" s="22"/>
      <c r="G319" s="6"/>
      <c r="H319" s="11"/>
      <c r="I319" s="6"/>
      <c r="J319" s="6"/>
      <c r="K319" s="6"/>
      <c r="L319" s="12"/>
      <c r="M319" s="8"/>
      <c r="N319" s="8"/>
      <c r="O319" s="8"/>
      <c r="P319" s="6"/>
      <c r="Q319" s="6"/>
      <c r="R319" s="6"/>
      <c r="S319" s="12"/>
      <c r="T319" s="12"/>
      <c r="U319" s="7"/>
    </row>
    <row r="320" spans="6:21">
      <c r="F320" s="22"/>
      <c r="G320" s="6"/>
      <c r="H320" s="11"/>
      <c r="I320" s="6"/>
      <c r="J320" s="6"/>
      <c r="K320" s="6"/>
      <c r="L320" s="12"/>
      <c r="M320" s="8"/>
      <c r="N320" s="8"/>
      <c r="O320" s="8"/>
      <c r="P320" s="6"/>
      <c r="Q320" s="6"/>
      <c r="R320" s="6"/>
      <c r="S320" s="12"/>
      <c r="T320" s="12"/>
      <c r="U320" s="7"/>
    </row>
    <row r="321" spans="6:21">
      <c r="F321" s="22"/>
      <c r="G321" s="6"/>
      <c r="H321" s="11"/>
      <c r="I321" s="6"/>
      <c r="J321" s="6"/>
      <c r="K321" s="6"/>
      <c r="L321" s="12"/>
      <c r="M321" s="8"/>
      <c r="N321" s="8"/>
      <c r="O321" s="8"/>
      <c r="P321" s="6"/>
      <c r="Q321" s="6"/>
      <c r="R321" s="6"/>
      <c r="S321" s="12"/>
      <c r="T321" s="12"/>
      <c r="U321" s="7"/>
    </row>
    <row r="322" spans="6:21">
      <c r="F322" s="22"/>
      <c r="G322" s="6"/>
      <c r="H322" s="11"/>
      <c r="I322" s="6"/>
      <c r="J322" s="6"/>
      <c r="K322" s="6"/>
      <c r="L322" s="12"/>
      <c r="M322" s="8"/>
      <c r="N322" s="8"/>
      <c r="O322" s="8"/>
      <c r="P322" s="6"/>
      <c r="Q322" s="6"/>
      <c r="R322" s="6"/>
      <c r="S322" s="12"/>
      <c r="T322" s="12"/>
      <c r="U322" s="7"/>
    </row>
    <row r="323" spans="6:21">
      <c r="F323" s="22"/>
      <c r="G323" s="6"/>
      <c r="H323" s="11"/>
      <c r="I323" s="6"/>
      <c r="J323" s="6"/>
      <c r="K323" s="6"/>
      <c r="L323" s="12"/>
      <c r="M323" s="8"/>
      <c r="N323" s="8"/>
      <c r="O323" s="8"/>
      <c r="P323" s="6"/>
      <c r="Q323" s="6"/>
      <c r="R323" s="6"/>
      <c r="S323" s="12"/>
      <c r="T323" s="12"/>
      <c r="U323" s="7"/>
    </row>
    <row r="324" spans="6:21">
      <c r="F324" s="22"/>
      <c r="G324" s="6"/>
      <c r="H324" s="11"/>
      <c r="I324" s="6"/>
      <c r="J324" s="6"/>
      <c r="K324" s="6"/>
      <c r="L324" s="12"/>
      <c r="M324" s="8"/>
      <c r="N324" s="8"/>
      <c r="O324" s="8"/>
      <c r="P324" s="6"/>
      <c r="Q324" s="6"/>
      <c r="R324" s="6"/>
      <c r="S324" s="12"/>
      <c r="T324" s="12"/>
      <c r="U324" s="7"/>
    </row>
    <row r="325" spans="6:21">
      <c r="F325" s="22"/>
      <c r="G325" s="6"/>
      <c r="H325" s="11"/>
      <c r="I325" s="6"/>
      <c r="J325" s="6"/>
      <c r="K325" s="6"/>
      <c r="L325" s="12"/>
      <c r="M325" s="8"/>
      <c r="N325" s="8"/>
      <c r="O325" s="8"/>
      <c r="P325" s="6"/>
      <c r="Q325" s="6"/>
      <c r="R325" s="6"/>
      <c r="S325" s="12"/>
      <c r="T325" s="12"/>
      <c r="U325" s="7"/>
    </row>
    <row r="326" spans="6:21">
      <c r="F326" s="22"/>
      <c r="G326" s="6"/>
      <c r="H326" s="11"/>
      <c r="I326" s="6"/>
      <c r="J326" s="6"/>
      <c r="K326" s="6"/>
      <c r="L326" s="12"/>
      <c r="M326" s="8"/>
      <c r="N326" s="8"/>
      <c r="O326" s="8"/>
      <c r="P326" s="6"/>
      <c r="Q326" s="6"/>
      <c r="R326" s="6"/>
      <c r="S326" s="12"/>
      <c r="T326" s="12"/>
      <c r="U326" s="7"/>
    </row>
    <row r="327" spans="6:21">
      <c r="F327" s="22"/>
      <c r="G327" s="6"/>
      <c r="H327" s="11"/>
      <c r="I327" s="6"/>
      <c r="J327" s="6"/>
      <c r="K327" s="6"/>
      <c r="L327" s="12"/>
      <c r="M327" s="8"/>
      <c r="N327" s="8"/>
      <c r="O327" s="8"/>
      <c r="P327" s="6"/>
      <c r="Q327" s="6"/>
      <c r="R327" s="6"/>
      <c r="S327" s="12"/>
      <c r="T327" s="12"/>
      <c r="U327" s="7"/>
    </row>
    <row r="328" spans="6:21">
      <c r="F328" s="22"/>
      <c r="G328" s="6"/>
      <c r="H328" s="11"/>
      <c r="I328" s="6"/>
      <c r="J328" s="6"/>
      <c r="K328" s="6"/>
      <c r="L328" s="12"/>
      <c r="M328" s="8"/>
      <c r="N328" s="8"/>
      <c r="O328" s="8"/>
      <c r="P328" s="6"/>
      <c r="Q328" s="6"/>
      <c r="R328" s="6"/>
      <c r="S328" s="12"/>
      <c r="T328" s="12"/>
      <c r="U328" s="7"/>
    </row>
    <row r="329" spans="6:21">
      <c r="F329" s="22"/>
      <c r="G329" s="6"/>
      <c r="H329" s="11"/>
      <c r="I329" s="6"/>
      <c r="J329" s="6"/>
      <c r="K329" s="6"/>
      <c r="L329" s="12"/>
      <c r="M329" s="8"/>
      <c r="N329" s="8"/>
      <c r="O329" s="8"/>
      <c r="P329" s="6"/>
      <c r="Q329" s="6"/>
      <c r="R329" s="6"/>
      <c r="S329" s="12"/>
      <c r="T329" s="12"/>
      <c r="U329" s="7"/>
    </row>
    <row r="330" spans="6:21">
      <c r="F330" s="22"/>
      <c r="G330" s="6"/>
      <c r="H330" s="11"/>
      <c r="I330" s="6"/>
      <c r="J330" s="6"/>
      <c r="K330" s="6"/>
      <c r="L330" s="12"/>
      <c r="M330" s="8"/>
      <c r="N330" s="8"/>
      <c r="O330" s="8"/>
      <c r="P330" s="6"/>
      <c r="Q330" s="6"/>
      <c r="R330" s="6"/>
      <c r="S330" s="12"/>
      <c r="T330" s="12"/>
      <c r="U330" s="7"/>
    </row>
    <row r="331" spans="6:21">
      <c r="F331" s="22"/>
      <c r="G331" s="6"/>
      <c r="H331" s="11"/>
      <c r="I331" s="6"/>
      <c r="J331" s="6"/>
      <c r="K331" s="6"/>
      <c r="L331" s="12"/>
      <c r="M331" s="8"/>
      <c r="N331" s="8"/>
      <c r="O331" s="8"/>
      <c r="P331" s="6"/>
      <c r="Q331" s="6"/>
      <c r="R331" s="6"/>
      <c r="S331" s="12"/>
      <c r="T331" s="12"/>
      <c r="U331" s="7"/>
    </row>
    <row r="332" spans="6:21">
      <c r="F332" s="22"/>
      <c r="G332" s="6"/>
      <c r="H332" s="11"/>
      <c r="I332" s="6"/>
      <c r="J332" s="6"/>
      <c r="K332" s="6"/>
      <c r="L332" s="12"/>
      <c r="M332" s="8"/>
      <c r="N332" s="8"/>
      <c r="O332" s="8"/>
      <c r="P332" s="6"/>
      <c r="Q332" s="6"/>
      <c r="R332" s="6"/>
      <c r="S332" s="12"/>
      <c r="T332" s="12"/>
      <c r="U332" s="7"/>
    </row>
    <row r="333" spans="6:21">
      <c r="F333" s="22"/>
      <c r="G333" s="6"/>
      <c r="H333" s="11"/>
      <c r="I333" s="6"/>
      <c r="J333" s="6"/>
      <c r="K333" s="6"/>
      <c r="L333" s="12"/>
      <c r="M333" s="8"/>
      <c r="N333" s="8"/>
      <c r="O333" s="8"/>
      <c r="P333" s="6"/>
      <c r="Q333" s="6"/>
      <c r="R333" s="6"/>
      <c r="S333" s="12"/>
      <c r="T333" s="12"/>
      <c r="U333" s="7"/>
    </row>
    <row r="334" spans="6:21">
      <c r="F334" s="22"/>
      <c r="G334" s="6"/>
      <c r="H334" s="11"/>
      <c r="I334" s="6"/>
      <c r="J334" s="6"/>
      <c r="K334" s="6"/>
      <c r="L334" s="12"/>
      <c r="M334" s="8"/>
      <c r="N334" s="8"/>
      <c r="O334" s="8"/>
      <c r="P334" s="6"/>
      <c r="Q334" s="6"/>
      <c r="R334" s="6"/>
      <c r="S334" s="12"/>
      <c r="T334" s="12"/>
      <c r="U334" s="7"/>
    </row>
    <row r="335" spans="6:21">
      <c r="F335" s="22"/>
      <c r="G335" s="6"/>
      <c r="H335" s="11"/>
      <c r="I335" s="6"/>
      <c r="J335" s="6"/>
      <c r="K335" s="6"/>
      <c r="L335" s="12"/>
      <c r="M335" s="8"/>
      <c r="N335" s="8"/>
      <c r="O335" s="8"/>
      <c r="P335" s="6"/>
      <c r="Q335" s="6"/>
      <c r="R335" s="6"/>
      <c r="S335" s="12"/>
      <c r="T335" s="12"/>
      <c r="U335" s="7"/>
    </row>
    <row r="336" spans="6:21">
      <c r="F336" s="22"/>
      <c r="G336" s="6"/>
      <c r="H336" s="11"/>
      <c r="I336" s="6"/>
      <c r="J336" s="6"/>
      <c r="K336" s="6"/>
      <c r="L336" s="12"/>
      <c r="M336" s="8"/>
      <c r="N336" s="8"/>
      <c r="O336" s="8"/>
      <c r="P336" s="6"/>
      <c r="Q336" s="6"/>
      <c r="R336" s="6"/>
      <c r="S336" s="12"/>
      <c r="T336" s="12"/>
      <c r="U336" s="7"/>
    </row>
    <row r="337" spans="6:21">
      <c r="F337" s="22"/>
      <c r="G337" s="6"/>
      <c r="H337" s="11"/>
      <c r="I337" s="6"/>
      <c r="J337" s="6"/>
      <c r="K337" s="6"/>
      <c r="L337" s="12"/>
      <c r="M337" s="8"/>
      <c r="N337" s="8"/>
      <c r="O337" s="8"/>
      <c r="P337" s="6"/>
      <c r="Q337" s="6"/>
      <c r="R337" s="6"/>
      <c r="S337" s="12"/>
      <c r="T337" s="12"/>
      <c r="U337" s="7"/>
    </row>
    <row r="338" spans="6:21">
      <c r="F338" s="22"/>
      <c r="G338" s="6"/>
      <c r="H338" s="11"/>
      <c r="I338" s="6"/>
      <c r="J338" s="6"/>
      <c r="K338" s="6"/>
      <c r="L338" s="12"/>
      <c r="M338" s="8"/>
      <c r="N338" s="8"/>
      <c r="O338" s="8"/>
      <c r="P338" s="6"/>
      <c r="Q338" s="6"/>
      <c r="R338" s="6"/>
      <c r="S338" s="12"/>
      <c r="T338" s="12"/>
      <c r="U338" s="7"/>
    </row>
    <row r="339" spans="6:21">
      <c r="F339" s="22"/>
      <c r="G339" s="6"/>
      <c r="H339" s="11"/>
      <c r="I339" s="6"/>
      <c r="J339" s="6"/>
      <c r="K339" s="6"/>
      <c r="L339" s="12"/>
      <c r="M339" s="8"/>
      <c r="N339" s="8"/>
      <c r="O339" s="8"/>
      <c r="P339" s="6"/>
      <c r="Q339" s="6"/>
      <c r="R339" s="6"/>
      <c r="S339" s="12"/>
      <c r="T339" s="12"/>
      <c r="U339" s="7"/>
    </row>
    <row r="340" spans="6:21">
      <c r="F340" s="22"/>
      <c r="G340" s="6"/>
      <c r="H340" s="11"/>
      <c r="I340" s="6"/>
      <c r="J340" s="6"/>
      <c r="K340" s="6"/>
      <c r="L340" s="12"/>
      <c r="M340" s="8"/>
      <c r="N340" s="8"/>
      <c r="O340" s="8"/>
      <c r="P340" s="6"/>
      <c r="Q340" s="6"/>
      <c r="R340" s="6"/>
      <c r="S340" s="12"/>
      <c r="T340" s="12"/>
      <c r="U340" s="7"/>
    </row>
    <row r="341" spans="6:21">
      <c r="F341" s="22"/>
      <c r="G341" s="6"/>
      <c r="H341" s="11"/>
      <c r="I341" s="6"/>
      <c r="J341" s="6"/>
      <c r="K341" s="6"/>
      <c r="L341" s="12"/>
      <c r="M341" s="8"/>
      <c r="N341" s="8"/>
      <c r="O341" s="8"/>
      <c r="P341" s="6"/>
      <c r="Q341" s="6"/>
      <c r="R341" s="6"/>
      <c r="S341" s="12"/>
      <c r="T341" s="12"/>
      <c r="U341" s="7"/>
    </row>
    <row r="342" spans="6:21">
      <c r="F342" s="22"/>
      <c r="G342" s="6"/>
      <c r="H342" s="11"/>
      <c r="I342" s="6"/>
      <c r="J342" s="6"/>
      <c r="K342" s="6"/>
      <c r="L342" s="12"/>
      <c r="M342" s="8"/>
      <c r="N342" s="8"/>
      <c r="O342" s="8"/>
      <c r="P342" s="6"/>
      <c r="Q342" s="6"/>
      <c r="R342" s="6"/>
      <c r="S342" s="12"/>
      <c r="T342" s="12"/>
      <c r="U342" s="7"/>
    </row>
    <row r="343" spans="6:21">
      <c r="F343" s="22"/>
      <c r="G343" s="6"/>
      <c r="H343" s="11"/>
      <c r="I343" s="6"/>
      <c r="J343" s="6"/>
      <c r="K343" s="6"/>
      <c r="L343" s="12"/>
      <c r="M343" s="8"/>
      <c r="N343" s="8"/>
      <c r="O343" s="8"/>
      <c r="P343" s="6"/>
      <c r="Q343" s="6"/>
      <c r="R343" s="6"/>
      <c r="S343" s="12"/>
      <c r="T343" s="12"/>
      <c r="U343" s="7"/>
    </row>
  </sheetData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f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阿部達郎</dc:creator>
  <cp:lastModifiedBy>阿部達郎</cp:lastModifiedBy>
  <dcterms:created xsi:type="dcterms:W3CDTF">2014-08-12T16:51:15Z</dcterms:created>
  <dcterms:modified xsi:type="dcterms:W3CDTF">2014-09-05T03:09:58Z</dcterms:modified>
</cp:coreProperties>
</file>